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dex0.sharepoint.com/sites/IR/Shared Documents/General/01. IR/01. Resultados/2025/3Q25/"/>
    </mc:Choice>
  </mc:AlternateContent>
  <xr:revisionPtr revIDLastSave="97" documentId="8_{02B25368-3676-4A65-B368-AD8EE53F4978}" xr6:coauthVersionLast="47" xr6:coauthVersionMax="47" xr10:uidLastSave="{B96363D2-5601-4A41-B065-18C420EAC79E}"/>
  <bookViews>
    <workbookView xWindow="28680" yWindow="-120" windowWidth="29040" windowHeight="15720" activeTab="1" xr2:uid="{E2F9D3E1-6467-4EC6-8A3E-4ADF59BBD5B8}"/>
  </bookViews>
  <sheets>
    <sheet name="BS" sheetId="1" r:id="rId1"/>
    <sheet name="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3" i="2" l="1"/>
  <c r="AP48" i="1"/>
  <c r="AP27" i="1"/>
  <c r="AO36" i="1"/>
  <c r="AP36" i="1"/>
  <c r="AP46" i="1" l="1"/>
  <c r="AP22" i="1"/>
  <c r="AO31" i="2" l="1"/>
  <c r="AO20" i="2"/>
  <c r="AO14" i="2"/>
  <c r="AO22" i="1"/>
  <c r="AO22" i="2" l="1"/>
  <c r="AO33" i="2" s="1"/>
  <c r="AO46" i="1" l="1"/>
  <c r="AO27" i="1"/>
  <c r="AN31" i="2"/>
  <c r="AN20" i="2"/>
  <c r="AN14" i="2"/>
  <c r="AN46" i="1"/>
  <c r="AN27" i="1"/>
  <c r="AN36" i="1" s="1"/>
  <c r="AN22" i="1"/>
  <c r="AO48" i="1" l="1"/>
  <c r="AN22" i="2"/>
  <c r="AN33" i="2" s="1"/>
  <c r="AN48" i="1"/>
  <c r="AM31" i="2" l="1"/>
  <c r="AM20" i="2"/>
  <c r="AM14" i="2"/>
  <c r="AM46" i="1"/>
  <c r="AM27" i="1"/>
  <c r="AM36" i="1" s="1"/>
  <c r="AM22" i="1"/>
  <c r="AL46" i="1"/>
  <c r="AL27" i="1"/>
  <c r="AL36" i="1" s="1"/>
  <c r="AL22" i="1"/>
  <c r="AL31" i="2"/>
  <c r="AL20" i="2"/>
  <c r="AL14" i="2"/>
  <c r="AK46" i="1"/>
  <c r="AK27" i="1"/>
  <c r="AK36" i="1" s="1"/>
  <c r="AK22" i="1"/>
  <c r="AK31" i="2"/>
  <c r="AK20" i="2"/>
  <c r="AK14" i="2"/>
  <c r="AJ14" i="2"/>
  <c r="AJ20" i="2"/>
  <c r="AJ31" i="2"/>
  <c r="AM22" i="2" l="1"/>
  <c r="AM33" i="2" s="1"/>
  <c r="AM48" i="1"/>
  <c r="AL22" i="2"/>
  <c r="AL33" i="2" s="1"/>
  <c r="AL48" i="1"/>
  <c r="AK22" i="2"/>
  <c r="AK33" i="2" s="1"/>
  <c r="AK48" i="1"/>
  <c r="AJ22" i="2"/>
  <c r="AJ33" i="2" s="1"/>
  <c r="AJ46" i="1" l="1"/>
  <c r="AJ27" i="1"/>
  <c r="AJ36" i="1" s="1"/>
  <c r="AJ22" i="1"/>
  <c r="AI31" i="2"/>
  <c r="AI20" i="2"/>
  <c r="AI14" i="2"/>
  <c r="AI46" i="1"/>
  <c r="AI27" i="1"/>
  <c r="AI36" i="1" s="1"/>
  <c r="AI22" i="1"/>
  <c r="AH46" i="1"/>
  <c r="AH27" i="1"/>
  <c r="AH36" i="1" s="1"/>
  <c r="AH22" i="1"/>
  <c r="AH31" i="2"/>
  <c r="AH20" i="2"/>
  <c r="AH14" i="2"/>
  <c r="AG46" i="1"/>
  <c r="AG27" i="1"/>
  <c r="AG36" i="1" s="1"/>
  <c r="AG22" i="1"/>
  <c r="AG31" i="2"/>
  <c r="AG20" i="2"/>
  <c r="AG14" i="2"/>
  <c r="AF31" i="2"/>
  <c r="AF20" i="2"/>
  <c r="AF14" i="2"/>
  <c r="AH48" i="1" l="1"/>
  <c r="AJ48" i="1"/>
  <c r="AI22" i="2"/>
  <c r="AI33" i="2" s="1"/>
  <c r="AI48" i="1"/>
  <c r="AH22" i="2"/>
  <c r="AH33" i="2" s="1"/>
  <c r="AG22" i="2"/>
  <c r="AG33" i="2" s="1"/>
  <c r="AG48" i="1"/>
  <c r="AF22" i="2"/>
  <c r="AF33" i="2" s="1"/>
  <c r="AF46" i="1" l="1"/>
  <c r="AF27" i="1"/>
  <c r="AF36" i="1" s="1"/>
  <c r="AF22" i="1"/>
  <c r="AE14" i="2"/>
  <c r="AE20" i="2"/>
  <c r="AE31" i="2"/>
  <c r="AE22" i="1"/>
  <c r="AE27" i="1"/>
  <c r="AE36" i="1" s="1"/>
  <c r="AE46" i="1"/>
  <c r="AD46" i="1"/>
  <c r="AC46" i="1"/>
  <c r="AB46" i="1"/>
  <c r="AA46" i="1"/>
  <c r="Z46" i="1"/>
  <c r="Z48" i="1" s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R36" i="1"/>
  <c r="R48" i="1" s="1"/>
  <c r="AD27" i="1"/>
  <c r="AD36" i="1" s="1"/>
  <c r="AD48" i="1" s="1"/>
  <c r="AC27" i="1"/>
  <c r="AC36" i="1" s="1"/>
  <c r="AC48" i="1" s="1"/>
  <c r="AB27" i="1"/>
  <c r="AB36" i="1" s="1"/>
  <c r="AA27" i="1"/>
  <c r="AA36" i="1" s="1"/>
  <c r="Z27" i="1"/>
  <c r="Z36" i="1" s="1"/>
  <c r="Y27" i="1"/>
  <c r="Y36" i="1" s="1"/>
  <c r="X27" i="1"/>
  <c r="X36" i="1" s="1"/>
  <c r="W27" i="1"/>
  <c r="W36" i="1" s="1"/>
  <c r="W48" i="1" s="1"/>
  <c r="V27" i="1"/>
  <c r="V36" i="1" s="1"/>
  <c r="U27" i="1"/>
  <c r="U36" i="1" s="1"/>
  <c r="T27" i="1"/>
  <c r="T36" i="1" s="1"/>
  <c r="S27" i="1"/>
  <c r="S36" i="1" s="1"/>
  <c r="R27" i="1"/>
  <c r="Q27" i="1"/>
  <c r="Q36" i="1" s="1"/>
  <c r="P27" i="1"/>
  <c r="P36" i="1" s="1"/>
  <c r="O27" i="1"/>
  <c r="O36" i="1" s="1"/>
  <c r="O48" i="1" s="1"/>
  <c r="N27" i="1"/>
  <c r="N36" i="1" s="1"/>
  <c r="N48" i="1" s="1"/>
  <c r="M27" i="1"/>
  <c r="M36" i="1" s="1"/>
  <c r="M48" i="1" s="1"/>
  <c r="L27" i="1"/>
  <c r="L36" i="1" s="1"/>
  <c r="K27" i="1"/>
  <c r="K36" i="1" s="1"/>
  <c r="J27" i="1"/>
  <c r="J36" i="1" s="1"/>
  <c r="I27" i="1"/>
  <c r="I36" i="1" s="1"/>
  <c r="H27" i="1"/>
  <c r="H36" i="1" s="1"/>
  <c r="G27" i="1"/>
  <c r="G36" i="1" s="1"/>
  <c r="G48" i="1" s="1"/>
  <c r="F27" i="1"/>
  <c r="F36" i="1" s="1"/>
  <c r="F48" i="1" s="1"/>
  <c r="E27" i="1"/>
  <c r="E36" i="1" s="1"/>
  <c r="E48" i="1" s="1"/>
  <c r="D27" i="1"/>
  <c r="D36" i="1" s="1"/>
  <c r="D48" i="1" s="1"/>
  <c r="C27" i="1"/>
  <c r="C36" i="1" s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D14" i="2"/>
  <c r="AD22" i="2" s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U48" i="1" l="1"/>
  <c r="I48" i="1"/>
  <c r="J48" i="1"/>
  <c r="L48" i="1"/>
  <c r="X48" i="1"/>
  <c r="Y48" i="1"/>
  <c r="H48" i="1"/>
  <c r="P48" i="1"/>
  <c r="T48" i="1"/>
  <c r="Q48" i="1"/>
  <c r="C48" i="1"/>
  <c r="K48" i="1"/>
  <c r="S48" i="1"/>
  <c r="AA48" i="1"/>
  <c r="V48" i="1"/>
  <c r="AB48" i="1"/>
  <c r="AF48" i="1"/>
  <c r="AE22" i="2"/>
  <c r="AE33" i="2" s="1"/>
  <c r="AE48" i="1"/>
  <c r="O22" i="2"/>
  <c r="O33" i="2" s="1"/>
  <c r="G22" i="2"/>
  <c r="N22" i="2"/>
  <c r="N33" i="2" s="1"/>
  <c r="G33" i="2"/>
  <c r="AD33" i="2"/>
  <c r="H22" i="2"/>
  <c r="H33" i="2" s="1"/>
  <c r="P22" i="2"/>
  <c r="P33" i="2" s="1"/>
  <c r="X22" i="2"/>
  <c r="X33" i="2" s="1"/>
  <c r="J22" i="2"/>
  <c r="J33" i="2" s="1"/>
  <c r="R22" i="2"/>
  <c r="R33" i="2" s="1"/>
  <c r="Z22" i="2"/>
  <c r="Z33" i="2" s="1"/>
  <c r="I22" i="2"/>
  <c r="I33" i="2" s="1"/>
  <c r="Q22" i="2"/>
  <c r="Q33" i="2" s="1"/>
  <c r="Y22" i="2"/>
  <c r="Y33" i="2" s="1"/>
  <c r="E22" i="2"/>
  <c r="E33" i="2" s="1"/>
  <c r="M22" i="2"/>
  <c r="M33" i="2" s="1"/>
  <c r="AC22" i="2"/>
  <c r="AC33" i="2" s="1"/>
  <c r="C22" i="2"/>
  <c r="C33" i="2" s="1"/>
  <c r="K22" i="2"/>
  <c r="K33" i="2" s="1"/>
  <c r="S22" i="2"/>
  <c r="S33" i="2" s="1"/>
  <c r="AA22" i="2"/>
  <c r="AA33" i="2" s="1"/>
  <c r="F22" i="2"/>
  <c r="F33" i="2" s="1"/>
  <c r="V22" i="2"/>
  <c r="V33" i="2" s="1"/>
  <c r="W22" i="2"/>
  <c r="W33" i="2" s="1"/>
  <c r="U22" i="2"/>
  <c r="U33" i="2" s="1"/>
  <c r="D22" i="2"/>
  <c r="D33" i="2" s="1"/>
  <c r="L22" i="2"/>
  <c r="L33" i="2" s="1"/>
  <c r="T22" i="2"/>
  <c r="T33" i="2" s="1"/>
  <c r="AB22" i="2"/>
  <c r="AB33" i="2" s="1"/>
</calcChain>
</file>

<file path=xl/sharedStrings.xml><?xml version="1.0" encoding="utf-8"?>
<sst xmlns="http://schemas.openxmlformats.org/spreadsheetml/2006/main" count="138" uniqueCount="96">
  <si>
    <t>(Figures in Millions USD)</t>
  </si>
  <si>
    <t>Quarter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</si>
  <si>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</si>
  <si>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</si>
  <si>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</si>
  <si>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</si>
  <si>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</si>
  <si>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</si>
  <si>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</si>
  <si>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</si>
  <si>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</si>
  <si>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</si>
  <si>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</si>
  <si>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</si>
  <si>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</si>
  <si>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</si>
  <si>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</si>
  <si>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</si>
  <si>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</si>
  <si>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</si>
  <si>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</si>
  <si>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</si>
  <si>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</si>
  <si>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</si>
  <si>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</si>
  <si>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</si>
  <si>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</si>
  <si>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</si>
  <si>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</si>
  <si>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</si>
  <si>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</si>
  <si>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Balance Sheet</t>
  </si>
  <si>
    <t>Assets</t>
  </si>
  <si>
    <t>Cash and due from banks</t>
  </si>
  <si>
    <t>Securities and other financial assets, net</t>
  </si>
  <si>
    <t>Loans, net</t>
  </si>
  <si>
    <t>Customers' liabilities under acceptances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</si>
  <si>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</si>
  <si>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</si>
  <si>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</si>
  <si>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</si>
  <si>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</si>
  <si>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Total assets</t>
  </si>
  <si>
    <t>Liabilities</t>
  </si>
  <si>
    <t>Demand deposits</t>
  </si>
  <si>
    <t>Time deposits</t>
  </si>
  <si>
    <t>Total deposits</t>
  </si>
  <si>
    <t>Securities sold under repurchase agreements</t>
  </si>
  <si>
    <t>Borrowings and debt, net</t>
  </si>
  <si>
    <t>Interest payable</t>
  </si>
  <si>
    <t>Acceptance outstanding</t>
  </si>
  <si>
    <t>Derivative financial instruments - liabilities</t>
  </si>
  <si>
    <t>Allowance for loan commitments and financial guarantee contract losses</t>
  </si>
  <si>
    <t>Other liabilities</t>
  </si>
  <si>
    <t>Total liabilities</t>
  </si>
  <si>
    <t>Equity</t>
  </si>
  <si>
    <t>Common stock</t>
  </si>
  <si>
    <t>Treasury stock</t>
  </si>
  <si>
    <t>Additional paid-in capital in excess of value assigned of common stock</t>
  </si>
  <si>
    <t>Capital reserves</t>
  </si>
  <si>
    <t>Retained earnings</t>
  </si>
  <si>
    <t>Other comprehensive income (loss)</t>
  </si>
  <si>
    <t>Total Equity</t>
  </si>
  <si>
    <t>Total Liabilities and Equity</t>
  </si>
  <si>
    <t>Income Statement</t>
  </si>
  <si>
    <t>Net interest Income</t>
  </si>
  <si>
    <t>Net Interest Income</t>
  </si>
  <si>
    <t>Other Income (Expense)</t>
  </si>
  <si>
    <t>Fees &amp; Comissiones, net</t>
  </si>
  <si>
    <t>Loss on Financial Instruments, net</t>
  </si>
  <si>
    <t>Other Income, net</t>
  </si>
  <si>
    <t>Total Other Income, net</t>
  </si>
  <si>
    <t>Total Revenues</t>
  </si>
  <si>
    <t>Operating Expenses</t>
  </si>
  <si>
    <t>Salaries &amp; Other Employee Expenses</t>
  </si>
  <si>
    <t>Depreciation of Investment Properties, equipments &amp; Improvements</t>
  </si>
  <si>
    <t>Amortization of Intangible Assets</t>
  </si>
  <si>
    <t>Other Expenses</t>
  </si>
  <si>
    <t>Total Operating Expenses</t>
  </si>
  <si>
    <t>Profit for the Period</t>
  </si>
  <si>
    <t>1Q23</t>
  </si>
  <si>
    <t>2Q23</t>
  </si>
  <si>
    <t>3Q23</t>
  </si>
  <si>
    <t xml:space="preserve"> -Interest Expense</t>
  </si>
  <si>
    <t xml:space="preserve"> +Interest Income</t>
  </si>
  <si>
    <t xml:space="preserve"> -Provision for Credit Losses</t>
  </si>
  <si>
    <t>4Q23</t>
  </si>
  <si>
    <t>1Q24</t>
  </si>
  <si>
    <t>2Q24</t>
  </si>
  <si>
    <t>3Q24</t>
  </si>
  <si>
    <t>4Q24</t>
  </si>
  <si>
    <t>1Q25</t>
  </si>
  <si>
    <t>2Q25</t>
  </si>
  <si>
    <t>3Q25</t>
  </si>
  <si>
    <t>Other equity instruments</t>
  </si>
  <si>
    <t>Trading derivative financial instruments -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</si>
</sst>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Inter"/>
      <family val="3"/>
    </font>
    <font>
      <sz val="11"/>
      <color theme="1"/>
      <name val="Inter"/>
      <family val="3"/>
    </font>
    <font>
      <b/>
      <sz val="14"/>
      <color rgb="FF002060"/>
      <name val="Inter"/>
      <family val="3"/>
    </font>
    <font>
      <sz val="8"/>
      <name val="Calibri"/>
      <family val="2"/>
      <scheme val="minor"/>
    </font>
    <font>
      <sz val="10"/>
      <color theme="1"/>
      <name val="Inter"/>
      <family val="3"/>
    </font>
    <font>
      <sz val="10"/>
      <name val="Inter"/>
      <family val="3"/>
    </font>
    <font>
      <b/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17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2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2" borderId="0" xfId="0" applyFont="1" applyFill="1"/>
    <xf numFmtId="17" fontId="5" fillId="2" borderId="0" xfId="0" applyNumberFormat="1" applyFont="1" applyFill="1" applyAlignment="1">
      <alignment horizontal="center"/>
    </xf>
    <xf numFmtId="0" fontId="5" fillId="0" borderId="0" xfId="0" applyFont="1"/>
    <xf numFmtId="2" fontId="2" fillId="0" borderId="0" xfId="0" applyNumberFormat="1" applyFont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Alignment="1">
      <alignment horizontal="left" indent="2"/>
    </xf>
    <xf numFmtId="3" fontId="6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/>
    <xf numFmtId="3" fontId="7" fillId="0" borderId="2" xfId="0" applyNumberFormat="1" applyFont="1" applyBorder="1"/>
    <xf numFmtId="3" fontId="0" fillId="0" borderId="0" xfId="0" applyNumberFormat="1"/>
    <xf numFmtId="164" fontId="1" fillId="0" borderId="2" xfId="0" applyNumberFormat="1" applyFont="1" applyBorder="1" applyAlignment="1">
      <alignment horizontal="left" indent="1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736177</xdr:colOff>
      <xdr:row>0</xdr:row>
      <xdr:rowOff>90169</xdr:rowOff>
    </xdr:from>
    <xdr:to>
      <xdr:col>1</xdr:col>
      <xdr:colOff>1959187</xdr:colOff>
      <xdr:row>3</xdr:row>
      <xdr:rowOff>168314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F6084-9D30-D387-7CF7-BE83EFE9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77" y="90169"/>
          <a:ext cx="1230630" cy="62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956099</xdr:colOff>
      <xdr:row>0</xdr:row>
      <xdr:rowOff>84667</xdr:rowOff>
    </xdr:from>
    <xdr:ext cx="1226820" cy="600750"/>
    <xdr:pic>
      <xdr:nvPicPr>
        <xdr:cNvPr id="2" name="Imagen 1">
          <a:extLst>
            <a:ext uri="{FF2B5EF4-FFF2-40B4-BE49-F238E27FC236}">
              <a16:creationId xmlns:a16="http://schemas.microsoft.com/office/drawing/2014/main" id="{FA266801-78BF-4B8A-8AE7-6054A84B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6" y="84667"/>
          <a:ext cx="1226820" cy="6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5C3-79FC-415D-9C2E-623EFC5443DC}">
  <dimension ref="A6:AP50"/>
  <sheetViews>
    <sheetView showGridLines="0" zoomScale="90" zoomScaleNormal="90" workbookViewId="0">
      <pane xSplit="2" ySplit="7" topLeftCell="AF22" activePane="bottomRight" state="frozen"/>
      <selection pane="topRight" activeCell="B1" sqref="B1"/>
      <selection pane="bottomLeft" activeCell="A4" sqref="A4"/>
      <selection pane="bottomRight" activeCell="AP48" sqref="AP48"/>
    </sheetView>
  </sheetViews>
  <sheetFormatPr defaultColWidth="11.453125" defaultRowHeight="14.5" x14ac:dyDescent="0.35"/>
  <cols>
    <col min="1" max="1" width="3.36328125" style="4" customWidth="1"/>
    <col min="2" max="2" width="47.36328125" style="4" customWidth="1"/>
    <col min="3" max="3" width="18.08984375" style="4" bestFit="1" customWidth="1"/>
    <col min="4" max="29" width="11.54296875" style="4"/>
    <col min="30" max="41" width="14.36328125" style="4" bestFit="1" customWidth="1"/>
  </cols>
  <sheetData>
    <row r="6" spans="1:42" x14ac:dyDescent="0.35">
      <c r="A6" s="1"/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</row>
    <row r="7" spans="1:42" x14ac:dyDescent="0.35">
      <c r="A7" s="17"/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  <c r="AP7" s="16" t="s">
        <v>93</v>
      </c>
    </row>
    <row r="9" spans="1:42" ht="18" x14ac:dyDescent="0.4">
      <c r="A9" s="1"/>
      <c r="B9" s="8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1" spans="1:42" x14ac:dyDescent="0.35">
      <c r="B11" s="7" t="s">
        <v>32</v>
      </c>
    </row>
    <row r="12" spans="1:42" x14ac:dyDescent="0.35">
      <c r="B12" s="6" t="s">
        <v>33</v>
      </c>
      <c r="C12" s="22">
        <v>1299.9663525700003</v>
      </c>
      <c r="D12" s="22">
        <v>771.40541595000002</v>
      </c>
      <c r="E12" s="22">
        <v>944.6207993999999</v>
      </c>
      <c r="F12" s="22">
        <v>754.87582773999986</v>
      </c>
      <c r="G12" s="22">
        <v>1069.5378521600001</v>
      </c>
      <c r="H12" s="22">
        <v>1273.6570318399997</v>
      </c>
      <c r="I12" s="22">
        <v>819.3903185099997</v>
      </c>
      <c r="J12" s="22">
        <v>799.43499431000021</v>
      </c>
      <c r="K12" s="22">
        <v>672.04770646999987</v>
      </c>
      <c r="L12" s="22">
        <v>560.27605042999994</v>
      </c>
      <c r="M12" s="22">
        <v>683.52320939000026</v>
      </c>
      <c r="N12" s="22">
        <v>792.95190618999993</v>
      </c>
      <c r="O12" s="22">
        <v>1745.6515945799997</v>
      </c>
      <c r="P12" s="22">
        <v>803.54944060000003</v>
      </c>
      <c r="Q12" s="22">
        <v>869.50002825000001</v>
      </c>
      <c r="R12" s="22">
        <v>981.48421726000004</v>
      </c>
      <c r="S12" s="22">
        <v>1178.1700040200003</v>
      </c>
      <c r="T12" s="22">
        <v>1353.0175516300001</v>
      </c>
      <c r="U12" s="22">
        <v>2021.3652966399998</v>
      </c>
      <c r="V12" s="22">
        <v>1401.6692835399999</v>
      </c>
      <c r="W12" s="22">
        <v>863.81187885999998</v>
      </c>
      <c r="X12" s="22">
        <v>819.51410188</v>
      </c>
      <c r="Y12" s="22">
        <v>823.49284781999995</v>
      </c>
      <c r="Z12" s="22">
        <v>663.97530475999997</v>
      </c>
      <c r="AA12" s="24">
        <v>1253.0525195</v>
      </c>
      <c r="AB12" s="24">
        <v>653.78903082000011</v>
      </c>
      <c r="AC12" s="24">
        <v>867.26217240999995</v>
      </c>
      <c r="AD12" s="24">
        <v>1048.6969532999999</v>
      </c>
      <c r="AE12" s="24">
        <v>1241.58572841</v>
      </c>
      <c r="AF12" s="24">
        <v>1313.8830040099999</v>
      </c>
      <c r="AG12" s="24">
        <v>1820.0243326599998</v>
      </c>
      <c r="AH12" s="24">
        <v>1644.9961696100002</v>
      </c>
      <c r="AI12" s="24">
        <v>2047.4516819299997</v>
      </c>
      <c r="AJ12" s="24">
        <v>1726.2953869</v>
      </c>
      <c r="AK12" s="24">
        <v>1903.5406145100003</v>
      </c>
      <c r="AL12" s="24">
        <v>1709.5028510699999</v>
      </c>
      <c r="AM12" s="24">
        <v>1963.8383174000001</v>
      </c>
      <c r="AN12" s="24">
        <v>1898.67797425</v>
      </c>
      <c r="AO12" s="24">
        <v>1997.5809135699999</v>
      </c>
      <c r="AP12" s="24">
        <v>1959.78287054</v>
      </c>
    </row>
    <row r="13" spans="1:42" x14ac:dyDescent="0.35">
      <c r="B13" s="6" t="s">
        <v>34</v>
      </c>
      <c r="C13" s="22">
        <v>303.42877222999994</v>
      </c>
      <c r="D13" s="22">
        <v>331.30168266000004</v>
      </c>
      <c r="E13" s="22">
        <v>179.22178030000001</v>
      </c>
      <c r="F13" s="22">
        <v>144.59793904999998</v>
      </c>
      <c r="G13" s="22">
        <v>107.82089689</v>
      </c>
      <c r="H13" s="22">
        <v>90.417070620000004</v>
      </c>
      <c r="I13" s="22">
        <v>79.238183250000006</v>
      </c>
      <c r="J13" s="22">
        <v>87.492793589999991</v>
      </c>
      <c r="K13" s="22">
        <v>94.069053669999988</v>
      </c>
      <c r="L13" s="22">
        <v>93.642448383999991</v>
      </c>
      <c r="M13" s="22">
        <v>101.23731991399998</v>
      </c>
      <c r="N13" s="22">
        <v>99.441375428892769</v>
      </c>
      <c r="O13" s="22">
        <v>123.59804633399999</v>
      </c>
      <c r="P13" s="22">
        <v>106.55160768400002</v>
      </c>
      <c r="Q13" s="22">
        <v>104.08307670400001</v>
      </c>
      <c r="R13" s="22">
        <v>96.958187924000001</v>
      </c>
      <c r="S13" s="22">
        <v>88.793953703999989</v>
      </c>
      <c r="T13" s="22">
        <v>86.326447344000002</v>
      </c>
      <c r="U13" s="22">
        <v>100.22313474400001</v>
      </c>
      <c r="V13" s="22">
        <v>238.57202831399999</v>
      </c>
      <c r="W13" s="22">
        <v>398.06780254400002</v>
      </c>
      <c r="X13" s="22">
        <v>391.40082121399996</v>
      </c>
      <c r="Y13" s="22">
        <v>527.169540654</v>
      </c>
      <c r="Z13" s="22">
        <v>772.95712841399995</v>
      </c>
      <c r="AA13" s="22">
        <v>831.91275840399987</v>
      </c>
      <c r="AB13" s="24">
        <v>1099.1886307340001</v>
      </c>
      <c r="AC13" s="24">
        <v>1111.0702300540001</v>
      </c>
      <c r="AD13" s="24">
        <v>1047.9952625640001</v>
      </c>
      <c r="AE13" s="24">
        <v>1023.631998134</v>
      </c>
      <c r="AF13" s="24">
        <v>939.87494235400004</v>
      </c>
      <c r="AG13" s="24">
        <v>1009.8575014639999</v>
      </c>
      <c r="AH13" s="24">
        <v>1009.857865114</v>
      </c>
      <c r="AI13" s="24">
        <v>1022.131245964</v>
      </c>
      <c r="AJ13" s="24">
        <v>1110.3691954140002</v>
      </c>
      <c r="AK13" s="24">
        <v>1146.4842931340002</v>
      </c>
      <c r="AL13" s="24">
        <v>1213.3289014740003</v>
      </c>
      <c r="AM13" s="24">
        <v>1201.9303122439999</v>
      </c>
      <c r="AN13" s="24">
        <v>1276.167492544</v>
      </c>
      <c r="AO13" s="24">
        <v>1377.8131161039998</v>
      </c>
      <c r="AP13" s="24">
        <v>1426.5204469440002</v>
      </c>
    </row>
    <row r="14" spans="1:42" x14ac:dyDescent="0.35">
      <c r="B14" s="6" t="s">
        <v>35</v>
      </c>
      <c r="C14" s="24">
        <v>6592.4709946500006</v>
      </c>
      <c r="D14" s="24">
        <v>6432.6259288200008</v>
      </c>
      <c r="E14" s="24">
        <v>6409.6950388600007</v>
      </c>
      <c r="F14" s="24">
        <v>6278.3526080000001</v>
      </c>
      <c r="G14" s="24">
        <v>5907.4941332400003</v>
      </c>
      <c r="H14" s="24">
        <v>5622.4180870400005</v>
      </c>
      <c r="I14" s="24">
        <v>5447.9851483599987</v>
      </c>
      <c r="J14" s="24">
        <v>5225.6242024399999</v>
      </c>
      <c r="K14" s="24">
        <v>5419.379080592129</v>
      </c>
      <c r="L14" s="24">
        <v>5170.7506943000008</v>
      </c>
      <c r="M14" s="24">
        <v>5499.7227553000002</v>
      </c>
      <c r="N14" s="24">
        <v>5622.2683046421553</v>
      </c>
      <c r="O14" s="24">
        <v>5702.2584741299988</v>
      </c>
      <c r="P14" s="24">
        <v>5409.7138878199994</v>
      </c>
      <c r="Q14" s="24">
        <v>5497.2104760099983</v>
      </c>
      <c r="R14" s="24">
        <v>5479.1494605500002</v>
      </c>
      <c r="S14" s="24">
        <v>5823.3339675800016</v>
      </c>
      <c r="T14" s="24">
        <v>5267.0641809700001</v>
      </c>
      <c r="U14" s="24">
        <v>4464.3526112000009</v>
      </c>
      <c r="V14" s="24">
        <v>4546.9255324800006</v>
      </c>
      <c r="W14" s="24">
        <v>4896.6480674300001</v>
      </c>
      <c r="X14" s="24">
        <v>5042.466756159999</v>
      </c>
      <c r="Y14" s="24">
        <v>5202.8705780700002</v>
      </c>
      <c r="Z14" s="24">
        <v>5268.8266227499989</v>
      </c>
      <c r="AA14" s="24">
        <v>5713.0217767899994</v>
      </c>
      <c r="AB14" s="24">
        <v>6449.2832696199994</v>
      </c>
      <c r="AC14" s="24">
        <v>6749.0331626899997</v>
      </c>
      <c r="AD14" s="24">
        <v>7083.8293649200004</v>
      </c>
      <c r="AE14" s="24">
        <v>6760.4338708300002</v>
      </c>
      <c r="AF14" s="24">
        <v>6700.5664006200004</v>
      </c>
      <c r="AG14" s="24">
        <v>6820.86419097</v>
      </c>
      <c r="AH14" s="24">
        <v>6928.2618178399998</v>
      </c>
      <c r="AI14" s="24">
        <v>7220.5199715199997</v>
      </c>
      <c r="AJ14" s="24">
        <v>7383.5212692300011</v>
      </c>
      <c r="AK14" s="24">
        <v>7443.5970527400013</v>
      </c>
      <c r="AL14" s="24">
        <v>8090.06112407</v>
      </c>
      <c r="AM14" s="24">
        <v>8383.8288927900012</v>
      </c>
      <c r="AN14" s="24">
        <v>8709.9829659700008</v>
      </c>
      <c r="AO14" s="24">
        <v>8583.89934025</v>
      </c>
      <c r="AP14" s="24">
        <v>8726.2816017199984</v>
      </c>
    </row>
    <row r="15" spans="1:42" x14ac:dyDescent="0.35">
      <c r="B15" s="6" t="s">
        <v>36</v>
      </c>
      <c r="C15" s="24">
        <v>15.10034284</v>
      </c>
      <c r="D15" s="24">
        <v>29.657462760000001</v>
      </c>
      <c r="E15" s="24">
        <v>1.3122746000000001</v>
      </c>
      <c r="F15" s="24">
        <v>1.7152973</v>
      </c>
      <c r="G15" s="24">
        <v>19.387426359999999</v>
      </c>
      <c r="H15" s="24">
        <v>0.28797054999999999</v>
      </c>
      <c r="I15" s="24">
        <v>5.1943210899999999</v>
      </c>
      <c r="J15" s="24">
        <v>4.9018838799999997</v>
      </c>
      <c r="K15" s="24">
        <v>6.3685126799999994</v>
      </c>
      <c r="L15" s="24">
        <v>4.9399029199999998</v>
      </c>
      <c r="M15" s="24">
        <v>13.655708050000001</v>
      </c>
      <c r="N15" s="24">
        <v>24.232112010000002</v>
      </c>
      <c r="O15" s="24">
        <v>9.6955570500000015</v>
      </c>
      <c r="P15" s="24">
        <v>97.805496759999997</v>
      </c>
      <c r="Q15" s="24">
        <v>71.090543189999991</v>
      </c>
      <c r="R15" s="24">
        <v>86.407431860000003</v>
      </c>
      <c r="S15" s="24">
        <v>115.68161959</v>
      </c>
      <c r="T15" s="24">
        <v>66.656936639999998</v>
      </c>
      <c r="U15" s="24">
        <v>3.4438566099999997</v>
      </c>
      <c r="V15" s="24">
        <v>89.576149749999999</v>
      </c>
      <c r="W15" s="24">
        <v>74.36559475</v>
      </c>
      <c r="X15" s="24">
        <v>78.164360239999993</v>
      </c>
      <c r="Y15" s="24">
        <v>129.40203062000001</v>
      </c>
      <c r="Z15" s="24">
        <v>239.54374053999999</v>
      </c>
      <c r="AA15" s="24">
        <v>201.51509768</v>
      </c>
      <c r="AB15" s="24">
        <v>193.1186203</v>
      </c>
      <c r="AC15" s="24">
        <v>149.29938330000002</v>
      </c>
      <c r="AD15" s="24">
        <v>82.018550479999988</v>
      </c>
      <c r="AE15" s="24">
        <v>163.34451462999999</v>
      </c>
      <c r="AF15" s="24">
        <v>137.58586394</v>
      </c>
      <c r="AG15" s="24">
        <v>310.81372548000002</v>
      </c>
      <c r="AH15" s="24">
        <v>265.98057009000001</v>
      </c>
      <c r="AI15" s="24">
        <v>261.42813502000001</v>
      </c>
      <c r="AJ15" s="24">
        <v>235.34354994</v>
      </c>
      <c r="AK15" s="24">
        <v>284.99677754000004</v>
      </c>
      <c r="AL15" s="24">
        <v>292.54203712000003</v>
      </c>
      <c r="AM15" s="24">
        <v>245.06517430000002</v>
      </c>
      <c r="AN15" s="24">
        <v>437.09358811999999</v>
      </c>
      <c r="AO15" s="24">
        <v>602.23227142000007</v>
      </c>
      <c r="AP15" s="24">
        <v>260.17255198999999</v>
      </c>
    </row>
    <row r="16" spans="1:42" x14ac:dyDescent="0.35">
      <c r="B16" s="6" t="s">
        <v>37</v>
      </c>
      <c r="C16" s="24">
        <v>7.3999163149999942</v>
      </c>
      <c r="D16" s="24">
        <v>21.520781128999992</v>
      </c>
      <c r="E16" s="24">
        <v>22.088925100999997</v>
      </c>
      <c r="F16" s="24">
        <v>27.369263091000001</v>
      </c>
      <c r="G16" s="24">
        <v>9.3516303009999948</v>
      </c>
      <c r="H16" s="24">
        <v>3.8016377610000087</v>
      </c>
      <c r="I16" s="24">
        <v>6.496792541000076</v>
      </c>
      <c r="J16" s="24">
        <v>11.033558350999922</v>
      </c>
      <c r="K16" s="24">
        <v>13.338365250999864</v>
      </c>
      <c r="L16" s="24">
        <v>14.681679700999908</v>
      </c>
      <c r="M16" s="24">
        <v>6.3790860910000324</v>
      </c>
      <c r="N16" s="24">
        <v>3.3908476609999085</v>
      </c>
      <c r="O16" s="24">
        <v>2.6875211809999087</v>
      </c>
      <c r="P16" s="24">
        <v>2.1020638610001372</v>
      </c>
      <c r="Q16" s="24">
        <v>1.397142211</v>
      </c>
      <c r="R16" s="24">
        <v>3.7296697309999995</v>
      </c>
      <c r="S16" s="24">
        <v>11.157150190999999</v>
      </c>
      <c r="T16" s="24">
        <v>17.043676221000002</v>
      </c>
      <c r="U16" s="24">
        <v>8.6151745109999993</v>
      </c>
      <c r="V16" s="24">
        <v>6.9426915810000001</v>
      </c>
      <c r="W16" s="24">
        <v>27.778002391000001</v>
      </c>
      <c r="X16" s="24">
        <v>16.340060610999998</v>
      </c>
      <c r="Y16" s="24">
        <v>14.270264491000001</v>
      </c>
      <c r="Z16" s="24">
        <v>7.1244077310000007</v>
      </c>
      <c r="AA16" s="24">
        <v>10.804672401000001</v>
      </c>
      <c r="AB16" s="24">
        <v>34.724744531000006</v>
      </c>
      <c r="AC16" s="24">
        <v>20.002340841000002</v>
      </c>
      <c r="AD16" s="24">
        <v>27.380750151000001</v>
      </c>
      <c r="AE16" s="24">
        <v>68.159251310999991</v>
      </c>
      <c r="AF16" s="24">
        <v>125.70729479100001</v>
      </c>
      <c r="AG16" s="24">
        <v>138.87674644100002</v>
      </c>
      <c r="AH16" s="24">
        <v>107.818494941</v>
      </c>
      <c r="AI16" s="24">
        <v>157.266762341</v>
      </c>
      <c r="AJ16" s="24">
        <v>183.17754101099999</v>
      </c>
      <c r="AK16" s="24">
        <v>92.652237090999989</v>
      </c>
      <c r="AL16" s="24">
        <v>71.487413010999987</v>
      </c>
      <c r="AM16" s="24">
        <v>22.314458520999999</v>
      </c>
      <c r="AN16" s="24">
        <v>32.492352611000001</v>
      </c>
      <c r="AO16" s="24">
        <v>65.901671281000006</v>
      </c>
      <c r="AP16" s="24">
        <v>64.810197910999989</v>
      </c>
    </row>
    <row r="17" spans="2:42" x14ac:dyDescent="0.35">
      <c r="B17" s="6" t="s">
        <v>95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7.2725599999999987E-2</v>
      </c>
      <c r="AO17" s="24">
        <v>2.1891897899999999</v>
      </c>
      <c r="AP17" s="24">
        <v>1.0793159600000002</v>
      </c>
    </row>
    <row r="18" spans="2:42" x14ac:dyDescent="0.35">
      <c r="B18" s="6" t="s">
        <v>38</v>
      </c>
      <c r="C18" s="24">
        <v>6.1725045800000018</v>
      </c>
      <c r="D18" s="24">
        <v>5.7921174299999993</v>
      </c>
      <c r="E18" s="24">
        <v>5.4152615699999966</v>
      </c>
      <c r="F18" s="24">
        <v>6.6535017599999975</v>
      </c>
      <c r="G18" s="24">
        <v>8.5486663400000005</v>
      </c>
      <c r="H18" s="24">
        <v>8.3109620800000013</v>
      </c>
      <c r="I18" s="24">
        <v>8.0442235199999956</v>
      </c>
      <c r="J18" s="24">
        <v>7.8495532100000043</v>
      </c>
      <c r="K18" s="24">
        <v>7.4204466188888869</v>
      </c>
      <c r="L18" s="24">
        <v>7.1196211299999987</v>
      </c>
      <c r="M18" s="24">
        <v>6.9580152800000015</v>
      </c>
      <c r="N18" s="24">
        <v>6.6919910600000003</v>
      </c>
      <c r="O18" s="24">
        <v>6.6858429499999996</v>
      </c>
      <c r="P18" s="24">
        <v>23.158346150000011</v>
      </c>
      <c r="Q18" s="24">
        <v>22.513383320000006</v>
      </c>
      <c r="R18" s="24">
        <v>22.568522950000009</v>
      </c>
      <c r="S18" s="24">
        <v>18.751634369999991</v>
      </c>
      <c r="T18" s="24">
        <v>18.110189640000009</v>
      </c>
      <c r="U18" s="24">
        <v>17.109490350000005</v>
      </c>
      <c r="V18" s="24">
        <v>16.620178540000001</v>
      </c>
      <c r="W18" s="24">
        <v>16.212824810000008</v>
      </c>
      <c r="X18" s="24">
        <v>15.36120112</v>
      </c>
      <c r="Y18" s="24">
        <v>14.841504430000002</v>
      </c>
      <c r="Z18" s="24">
        <v>15.294004219999989</v>
      </c>
      <c r="AA18" s="24">
        <v>17.779238899999999</v>
      </c>
      <c r="AB18" s="24">
        <v>17.328809750000005</v>
      </c>
      <c r="AC18" s="24">
        <v>17.175580050000001</v>
      </c>
      <c r="AD18" s="24">
        <v>17.200787139999999</v>
      </c>
      <c r="AE18" s="24">
        <v>17.282267840000003</v>
      </c>
      <c r="AF18" s="24">
        <v>16.881998100000008</v>
      </c>
      <c r="AG18" s="24">
        <v>16.978980949999997</v>
      </c>
      <c r="AH18" s="24">
        <v>16.810445279999996</v>
      </c>
      <c r="AI18" s="24">
        <v>16.793723660000001</v>
      </c>
      <c r="AJ18" s="24">
        <v>16.286573439999994</v>
      </c>
      <c r="AK18" s="24">
        <v>15.821548600000007</v>
      </c>
      <c r="AL18" s="24">
        <v>15.984947619999986</v>
      </c>
      <c r="AM18" s="24">
        <v>19.676250690000003</v>
      </c>
      <c r="AN18" s="24">
        <v>19.23297938</v>
      </c>
      <c r="AO18" s="24">
        <v>19.416929079999996</v>
      </c>
      <c r="AP18" s="24">
        <v>18.88808731000001</v>
      </c>
    </row>
    <row r="19" spans="2:42" x14ac:dyDescent="0.35">
      <c r="B19" s="6" t="s">
        <v>39</v>
      </c>
      <c r="C19" s="24">
        <v>0.42706691000000013</v>
      </c>
      <c r="D19" s="24">
        <v>0.41509800000000002</v>
      </c>
      <c r="E19" s="24">
        <v>0.41509800000000002</v>
      </c>
      <c r="F19" s="24">
        <v>3.0864593599999997</v>
      </c>
      <c r="G19" s="24">
        <v>2.9093334799999999</v>
      </c>
      <c r="H19" s="24">
        <v>2.7078222699999994</v>
      </c>
      <c r="I19" s="24">
        <v>2.533721669999998</v>
      </c>
      <c r="J19" s="24">
        <v>2.3677794600000008</v>
      </c>
      <c r="K19" s="24">
        <v>5.4255140349999982</v>
      </c>
      <c r="L19" s="24">
        <v>5.11501991</v>
      </c>
      <c r="M19" s="24">
        <v>4.7900790100000012</v>
      </c>
      <c r="N19" s="24">
        <v>1.7984544000000005</v>
      </c>
      <c r="O19" s="24">
        <v>1.6330577800000012</v>
      </c>
      <c r="P19" s="24">
        <v>1.4684776099999994</v>
      </c>
      <c r="Q19" s="24">
        <v>1.4170267799999994</v>
      </c>
      <c r="R19" s="24">
        <v>1.4741485999999997</v>
      </c>
      <c r="S19" s="24">
        <v>1.4266321000000015</v>
      </c>
      <c r="T19" s="24">
        <v>1.2361001400000007</v>
      </c>
      <c r="U19" s="24">
        <v>1.0500467300000005</v>
      </c>
      <c r="V19" s="24">
        <v>0.86448341000000017</v>
      </c>
      <c r="W19" s="24">
        <v>1.9840144399999995</v>
      </c>
      <c r="X19" s="24">
        <v>1.7124382699999996</v>
      </c>
      <c r="Y19" s="24">
        <v>1.5553307200000006</v>
      </c>
      <c r="Z19" s="24">
        <v>1.6577875800000001</v>
      </c>
      <c r="AA19" s="24">
        <v>1.5954076399999997</v>
      </c>
      <c r="AB19" s="24">
        <v>1.6901735900000008</v>
      </c>
      <c r="AC19" s="24">
        <v>1.6045253399999999</v>
      </c>
      <c r="AD19" s="24">
        <v>2.0875078899999986</v>
      </c>
      <c r="AE19" s="24">
        <v>2.1042370799999999</v>
      </c>
      <c r="AF19" s="24">
        <v>2.3675371200000015</v>
      </c>
      <c r="AG19" s="24">
        <v>2.2549459899999982</v>
      </c>
      <c r="AH19" s="24">
        <v>2.4648748500000002</v>
      </c>
      <c r="AI19" s="24">
        <v>2.6048549600000013</v>
      </c>
      <c r="AJ19" s="24">
        <v>2.6159336800000004</v>
      </c>
      <c r="AK19" s="24">
        <v>2.6055237599999996</v>
      </c>
      <c r="AL19" s="24">
        <v>3.0856923200000002</v>
      </c>
      <c r="AM19" s="24">
        <v>3.6631101900000003</v>
      </c>
      <c r="AN19" s="24">
        <v>3.4252090499999994</v>
      </c>
      <c r="AO19" s="24">
        <v>3.4618582699999991</v>
      </c>
      <c r="AP19" s="24">
        <v>11.552558459999998</v>
      </c>
    </row>
    <row r="20" spans="2:42" x14ac:dyDescent="0.35">
      <c r="B20" s="6" t="s">
        <v>40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5.1189419300000001</v>
      </c>
      <c r="M20" s="24">
        <v>3.97076596</v>
      </c>
      <c r="N20" s="24">
        <v>2.2885499600000001</v>
      </c>
      <c r="O20" s="24">
        <v>0</v>
      </c>
      <c r="P20" s="24">
        <v>0</v>
      </c>
      <c r="Q20" s="24">
        <v>0</v>
      </c>
      <c r="R20" s="24">
        <v>0</v>
      </c>
      <c r="S20" s="24">
        <v>3.4941658900000001</v>
      </c>
      <c r="T20" s="24">
        <v>3.4941658900000001</v>
      </c>
      <c r="U20" s="24">
        <v>3.3537738300000002</v>
      </c>
      <c r="V20" s="24">
        <v>3.2845159500000003</v>
      </c>
      <c r="W20" s="24">
        <v>3.2146326200000002</v>
      </c>
      <c r="X20" s="24">
        <v>3.1447493000000004</v>
      </c>
      <c r="Y20" s="24">
        <v>3.0748659799999998</v>
      </c>
      <c r="Z20" s="24">
        <v>2.05021794</v>
      </c>
      <c r="AA20" s="24">
        <v>1E-8</v>
      </c>
      <c r="AB20" s="24">
        <v>1E-8</v>
      </c>
      <c r="AC20" s="24">
        <v>1E-8</v>
      </c>
      <c r="AD20" s="24">
        <v>1E-8</v>
      </c>
      <c r="AE20" s="24">
        <v>1E-8</v>
      </c>
      <c r="AF20" s="24">
        <v>1E-8</v>
      </c>
      <c r="AG20" s="24">
        <v>1E-8</v>
      </c>
      <c r="AH20" s="24">
        <v>1E-8</v>
      </c>
      <c r="AI20" s="24">
        <v>1E-8</v>
      </c>
      <c r="AJ20" s="24">
        <v>1E-8</v>
      </c>
      <c r="AK20" s="24">
        <v>1E-8</v>
      </c>
      <c r="AL20" s="24">
        <v>1E-8</v>
      </c>
      <c r="AM20" s="24">
        <v>1E-8</v>
      </c>
      <c r="AN20" s="24">
        <v>1E-8</v>
      </c>
      <c r="AO20" s="24">
        <v>1E-8</v>
      </c>
      <c r="AP20" s="24">
        <v>1E-8</v>
      </c>
    </row>
    <row r="21" spans="2:42" x14ac:dyDescent="0.35">
      <c r="B21" s="9" t="s">
        <v>41</v>
      </c>
      <c r="C21" s="25">
        <v>61.250403345000009</v>
      </c>
      <c r="D21" s="25">
        <v>76.847453014999985</v>
      </c>
      <c r="E21" s="25">
        <v>70.878939384999953</v>
      </c>
      <c r="F21" s="25">
        <v>70.428939894999999</v>
      </c>
      <c r="G21" s="25">
        <v>55.733276244999985</v>
      </c>
      <c r="H21" s="25">
        <v>65.239851424999983</v>
      </c>
      <c r="I21" s="25">
        <v>53.279714035000005</v>
      </c>
      <c r="J21" s="25">
        <v>61.41364468499998</v>
      </c>
      <c r="K21" s="25">
        <v>49.698606044999991</v>
      </c>
      <c r="L21" s="25">
        <v>13.417698240999968</v>
      </c>
      <c r="M21" s="25">
        <v>10.836697340999963</v>
      </c>
      <c r="N21" s="25">
        <v>7.6943451837991113</v>
      </c>
      <c r="O21" s="25">
        <v>16.976190181000014</v>
      </c>
      <c r="P21" s="25">
        <v>5.9926353409999642</v>
      </c>
      <c r="Q21" s="25">
        <v>8.3421950109999994</v>
      </c>
      <c r="R21" s="25">
        <v>9.4206566809999988</v>
      </c>
      <c r="S21" s="25">
        <v>8.8568323563226876</v>
      </c>
      <c r="T21" s="25">
        <v>9.5741212110000014</v>
      </c>
      <c r="U21" s="25">
        <v>7.7120322409999993</v>
      </c>
      <c r="V21" s="25">
        <v>6.7391412930597623</v>
      </c>
      <c r="W21" s="25">
        <v>6.814909621</v>
      </c>
      <c r="X21" s="25">
        <v>6.7419741109999993</v>
      </c>
      <c r="Y21" s="25">
        <v>6.5549117610000005</v>
      </c>
      <c r="Z21" s="25">
        <v>5.6505491010000002</v>
      </c>
      <c r="AA21" s="25">
        <v>8.4300083310000016</v>
      </c>
      <c r="AB21" s="25">
        <v>9.2601451509999979</v>
      </c>
      <c r="AC21" s="25">
        <v>9.0581175609999978</v>
      </c>
      <c r="AD21" s="25">
        <v>10.600578261000001</v>
      </c>
      <c r="AE21" s="25">
        <v>7.3677918509999998</v>
      </c>
      <c r="AF21" s="25">
        <v>11.773746930999998</v>
      </c>
      <c r="AG21" s="25">
        <v>14.021338791000003</v>
      </c>
      <c r="AH21" s="25">
        <v>118.40008552099998</v>
      </c>
      <c r="AI21" s="25">
        <v>15.595844861</v>
      </c>
      <c r="AJ21" s="25">
        <v>30.213557891000001</v>
      </c>
      <c r="AK21" s="25">
        <v>16.916737400999999</v>
      </c>
      <c r="AL21" s="25">
        <v>16.150236710999998</v>
      </c>
      <c r="AM21" s="25">
        <v>18.356385281000001</v>
      </c>
      <c r="AN21" s="25">
        <v>17.712490330999998</v>
      </c>
      <c r="AO21" s="25">
        <v>23.900983120999996</v>
      </c>
      <c r="AP21" s="25">
        <v>28.714496960999995</v>
      </c>
    </row>
    <row r="22" spans="2:42" x14ac:dyDescent="0.35">
      <c r="B22" s="10" t="s">
        <v>42</v>
      </c>
      <c r="C22" s="26">
        <f>SUM(C12:C21)</f>
        <v>8286.2163534400024</v>
      </c>
      <c r="D22" s="26">
        <f t="shared" ref="D22:AD22" si="0">SUM(D12:D21)</f>
        <v>7669.5659397640011</v>
      </c>
      <c r="E22" s="26">
        <f t="shared" si="0"/>
        <v>7633.648117216002</v>
      </c>
      <c r="F22" s="26">
        <f t="shared" si="0"/>
        <v>7287.0798361960005</v>
      </c>
      <c r="G22" s="26">
        <f t="shared" si="0"/>
        <v>7180.7832150160002</v>
      </c>
      <c r="H22" s="26">
        <f t="shared" si="0"/>
        <v>7066.8404335860005</v>
      </c>
      <c r="I22" s="26">
        <f t="shared" si="0"/>
        <v>6422.1624229759982</v>
      </c>
      <c r="J22" s="26">
        <f t="shared" si="0"/>
        <v>6200.118409925999</v>
      </c>
      <c r="K22" s="26">
        <f t="shared" si="0"/>
        <v>6267.7472853620175</v>
      </c>
      <c r="L22" s="26">
        <f t="shared" si="0"/>
        <v>5875.0620569460007</v>
      </c>
      <c r="M22" s="26">
        <f t="shared" si="0"/>
        <v>6331.0736363360011</v>
      </c>
      <c r="N22" s="26">
        <f t="shared" si="0"/>
        <v>6560.7578865358455</v>
      </c>
      <c r="O22" s="26">
        <f t="shared" si="0"/>
        <v>7609.1862841859984</v>
      </c>
      <c r="P22" s="26">
        <f t="shared" si="0"/>
        <v>6450.3419558260002</v>
      </c>
      <c r="Q22" s="26">
        <f t="shared" si="0"/>
        <v>6575.5538714759978</v>
      </c>
      <c r="R22" s="26">
        <f t="shared" si="0"/>
        <v>6681.1922955560012</v>
      </c>
      <c r="S22" s="26">
        <f t="shared" si="0"/>
        <v>7249.6659598013248</v>
      </c>
      <c r="T22" s="26">
        <f t="shared" si="0"/>
        <v>6822.5233696859996</v>
      </c>
      <c r="U22" s="26">
        <f t="shared" si="0"/>
        <v>6627.2254168560003</v>
      </c>
      <c r="V22" s="26">
        <f t="shared" si="0"/>
        <v>6311.19400485806</v>
      </c>
      <c r="W22" s="26">
        <f t="shared" si="0"/>
        <v>6288.8977274659992</v>
      </c>
      <c r="X22" s="26">
        <f t="shared" si="0"/>
        <v>6374.846462905999</v>
      </c>
      <c r="Y22" s="26">
        <f t="shared" si="0"/>
        <v>6723.2318745459997</v>
      </c>
      <c r="Z22" s="26">
        <f t="shared" si="0"/>
        <v>6977.0797630359993</v>
      </c>
      <c r="AA22" s="26">
        <f t="shared" si="0"/>
        <v>8038.1114796559987</v>
      </c>
      <c r="AB22" s="26">
        <f t="shared" si="0"/>
        <v>8458.3834245060007</v>
      </c>
      <c r="AC22" s="26">
        <f t="shared" si="0"/>
        <v>8924.5055122560007</v>
      </c>
      <c r="AD22" s="26">
        <f t="shared" si="0"/>
        <v>9319.8097547159996</v>
      </c>
      <c r="AE22" s="26">
        <f t="shared" ref="AE22:AF22" si="1">SUM(AE12:AE21)</f>
        <v>9283.9096600960038</v>
      </c>
      <c r="AF22" s="26">
        <f t="shared" si="1"/>
        <v>9248.6407878760001</v>
      </c>
      <c r="AG22" s="26">
        <f t="shared" ref="AG22:AH22" si="2">SUM(AG12:AG21)</f>
        <v>10133.691762756001</v>
      </c>
      <c r="AH22" s="26">
        <f t="shared" si="2"/>
        <v>10094.590323256001</v>
      </c>
      <c r="AI22" s="26">
        <f t="shared" ref="AI22:AJ22" si="3">SUM(AI12:AI21)</f>
        <v>10743.792220265999</v>
      </c>
      <c r="AJ22" s="26">
        <f t="shared" si="3"/>
        <v>10687.823007516003</v>
      </c>
      <c r="AK22" s="26">
        <f t="shared" ref="AK22:AL22" si="4">SUM(AK12:AK21)</f>
        <v>10906.614784786003</v>
      </c>
      <c r="AL22" s="26">
        <f t="shared" si="4"/>
        <v>11412.143203406002</v>
      </c>
      <c r="AM22" s="26">
        <f t="shared" ref="AM22:AN22" si="5">SUM(AM12:AM21)</f>
        <v>11858.672901426</v>
      </c>
      <c r="AN22" s="26">
        <f t="shared" si="5"/>
        <v>12394.857777866</v>
      </c>
      <c r="AO22" s="26">
        <f t="shared" ref="AO22:AP22" si="6">SUM(AO12:AO21)</f>
        <v>12676.396272896003</v>
      </c>
      <c r="AP22" s="26">
        <f t="shared" si="6"/>
        <v>12497.802127805999</v>
      </c>
    </row>
    <row r="23" spans="2:42" x14ac:dyDescent="0.35">
      <c r="B23" s="5"/>
    </row>
    <row r="24" spans="2:42" x14ac:dyDescent="0.35">
      <c r="B24" s="7" t="s">
        <v>43</v>
      </c>
    </row>
    <row r="25" spans="2:42" x14ac:dyDescent="0.35">
      <c r="B25" s="6" t="s">
        <v>44</v>
      </c>
      <c r="C25" s="24">
        <v>243.83903418</v>
      </c>
      <c r="D25" s="24">
        <v>123.64558709000001</v>
      </c>
      <c r="E25" s="24">
        <v>162.24593451999999</v>
      </c>
      <c r="F25" s="24">
        <v>252.53541576999999</v>
      </c>
      <c r="G25" s="24">
        <v>127.01394096999999</v>
      </c>
      <c r="H25" s="24">
        <v>245.37515630999999</v>
      </c>
      <c r="I25" s="24">
        <v>126.97630654000001</v>
      </c>
      <c r="J25" s="24">
        <v>205.13349855999999</v>
      </c>
      <c r="K25" s="24">
        <v>82.063763499999993</v>
      </c>
      <c r="L25" s="24">
        <v>42.00059143</v>
      </c>
      <c r="M25" s="24">
        <v>20.000688840000002</v>
      </c>
      <c r="N25" s="24">
        <v>78.130817480000005</v>
      </c>
      <c r="O25" s="24">
        <v>211.38101175999998</v>
      </c>
      <c r="P25" s="24">
        <v>21.937399280000001</v>
      </c>
      <c r="Q25" s="24">
        <v>69.655247939999995</v>
      </c>
      <c r="R25" s="24">
        <v>145.52991711999999</v>
      </c>
      <c r="S25" s="24">
        <v>85.785776320000011</v>
      </c>
      <c r="T25" s="24">
        <v>302.44187195999996</v>
      </c>
      <c r="U25" s="24">
        <v>281.68545946000006</v>
      </c>
      <c r="V25" s="24">
        <v>361.23091205999998</v>
      </c>
      <c r="W25" s="24">
        <v>170.66039033999999</v>
      </c>
      <c r="X25" s="24">
        <v>355.30067157000002</v>
      </c>
      <c r="Y25" s="24">
        <v>317.01418598000004</v>
      </c>
      <c r="Z25" s="24">
        <v>431.87410475000001</v>
      </c>
      <c r="AA25" s="24">
        <v>362.35574572999997</v>
      </c>
      <c r="AB25" s="24">
        <v>436.1365831</v>
      </c>
      <c r="AC25" s="24">
        <v>324.23684761999999</v>
      </c>
      <c r="AD25" s="24">
        <v>383.11456813000001</v>
      </c>
      <c r="AE25" s="24">
        <v>233.75645306999999</v>
      </c>
      <c r="AF25" s="24">
        <v>503.34142736000001</v>
      </c>
      <c r="AG25" s="24">
        <v>590.58840927999995</v>
      </c>
      <c r="AH25" s="24">
        <v>528.65940546000002</v>
      </c>
      <c r="AI25" s="24">
        <v>510.19528552999998</v>
      </c>
      <c r="AJ25" s="24">
        <v>533.70884979999994</v>
      </c>
      <c r="AK25" s="24">
        <v>644.17939603000002</v>
      </c>
      <c r="AL25" s="24">
        <v>622.93130149000001</v>
      </c>
      <c r="AM25" s="24">
        <v>440.02925243999999</v>
      </c>
      <c r="AN25" s="24">
        <v>542.92612878</v>
      </c>
      <c r="AO25" s="24">
        <v>692.29139612999995</v>
      </c>
      <c r="AP25" s="24">
        <v>687.76190403999999</v>
      </c>
    </row>
    <row r="26" spans="2:42" x14ac:dyDescent="0.35">
      <c r="B26" s="9" t="s">
        <v>45</v>
      </c>
      <c r="C26" s="25">
        <v>2551.6301739800001</v>
      </c>
      <c r="D26" s="25">
        <v>2949.7327308800004</v>
      </c>
      <c r="E26" s="25">
        <v>3044.0536928100005</v>
      </c>
      <c r="F26" s="25">
        <v>2873.46864916</v>
      </c>
      <c r="G26" s="25">
        <v>2675.8380321400005</v>
      </c>
      <c r="H26" s="25">
        <v>2935.88073248</v>
      </c>
      <c r="I26" s="25">
        <v>3226.5780011600004</v>
      </c>
      <c r="J26" s="25">
        <v>2797.8761586199998</v>
      </c>
      <c r="K26" s="25">
        <v>2846.7806874700004</v>
      </c>
      <c r="L26" s="25">
        <v>2772.2139950599999</v>
      </c>
      <c r="M26" s="25">
        <v>2969.00099034</v>
      </c>
      <c r="N26" s="25">
        <v>2699.40385191</v>
      </c>
      <c r="O26" s="25">
        <v>2759.4409725599999</v>
      </c>
      <c r="P26" s="25">
        <v>2725.6366791499995</v>
      </c>
      <c r="Q26" s="25">
        <v>2944.8326200799997</v>
      </c>
      <c r="R26" s="25">
        <v>2705.9401216900001</v>
      </c>
      <c r="S26" s="25">
        <v>2802.5501860999998</v>
      </c>
      <c r="T26" s="25">
        <v>2165.1540839899999</v>
      </c>
      <c r="U26" s="25">
        <v>2604.5299415299996</v>
      </c>
      <c r="V26" s="25">
        <v>2693.9650562900001</v>
      </c>
      <c r="W26" s="25">
        <v>2968.2398254999998</v>
      </c>
      <c r="X26" s="25">
        <v>2830.4463715899997</v>
      </c>
      <c r="Y26" s="25">
        <v>3029.1749866700002</v>
      </c>
      <c r="Z26" s="25">
        <v>2946.9440710099998</v>
      </c>
      <c r="AA26" s="25">
        <v>2673.8721745499997</v>
      </c>
      <c r="AB26" s="25">
        <v>2819.7310007199994</v>
      </c>
      <c r="AC26" s="25">
        <v>2785.4416170900004</v>
      </c>
      <c r="AD26" s="25">
        <v>3030.2550885000001</v>
      </c>
      <c r="AE26" s="25">
        <v>2956.9594010800001</v>
      </c>
      <c r="AF26" s="25">
        <v>3065.3981794800002</v>
      </c>
      <c r="AG26" s="25">
        <v>3483.8661312099994</v>
      </c>
      <c r="AH26" s="25">
        <v>3678.2579155100002</v>
      </c>
      <c r="AI26" s="25">
        <v>3897.9543594499996</v>
      </c>
      <c r="AJ26" s="25">
        <v>4190.5703396099998</v>
      </c>
      <c r="AK26" s="25">
        <v>4615.0459897600003</v>
      </c>
      <c r="AL26" s="25">
        <v>5015.9870465200001</v>
      </c>
      <c r="AM26" s="25">
        <v>4972.6946268399997</v>
      </c>
      <c r="AN26" s="25">
        <v>5316.5424515699997</v>
      </c>
      <c r="AO26" s="25">
        <v>5754.179883490001</v>
      </c>
      <c r="AP26" s="25">
        <v>6147.77070009</v>
      </c>
    </row>
    <row r="27" spans="2:42" x14ac:dyDescent="0.35">
      <c r="B27" s="21" t="s">
        <v>46</v>
      </c>
      <c r="C27" s="27">
        <f t="shared" ref="C27:AE27" si="7">SUM(C25:C26)</f>
        <v>2795.4692081600001</v>
      </c>
      <c r="D27" s="27">
        <f t="shared" si="7"/>
        <v>3073.3783179700004</v>
      </c>
      <c r="E27" s="27">
        <f t="shared" si="7"/>
        <v>3206.2996273300005</v>
      </c>
      <c r="F27" s="27">
        <f t="shared" si="7"/>
        <v>3126.0040649299999</v>
      </c>
      <c r="G27" s="27">
        <f t="shared" si="7"/>
        <v>2802.8519731100005</v>
      </c>
      <c r="H27" s="27">
        <f t="shared" si="7"/>
        <v>3181.25588879</v>
      </c>
      <c r="I27" s="27">
        <f t="shared" si="7"/>
        <v>3353.5543077000007</v>
      </c>
      <c r="J27" s="27">
        <f t="shared" si="7"/>
        <v>3003.00965718</v>
      </c>
      <c r="K27" s="27">
        <f t="shared" si="7"/>
        <v>2928.8444509700003</v>
      </c>
      <c r="L27" s="27">
        <f t="shared" si="7"/>
        <v>2814.2145864899999</v>
      </c>
      <c r="M27" s="27">
        <f t="shared" si="7"/>
        <v>2989.0016791799999</v>
      </c>
      <c r="N27" s="27">
        <f t="shared" si="7"/>
        <v>2777.5346693900001</v>
      </c>
      <c r="O27" s="27">
        <f t="shared" si="7"/>
        <v>2970.82198432</v>
      </c>
      <c r="P27" s="27">
        <f t="shared" si="7"/>
        <v>2747.5740784299996</v>
      </c>
      <c r="Q27" s="27">
        <f t="shared" si="7"/>
        <v>3014.48786802</v>
      </c>
      <c r="R27" s="27">
        <f t="shared" si="7"/>
        <v>2851.47003881</v>
      </c>
      <c r="S27" s="27">
        <f t="shared" si="7"/>
        <v>2888.3359624199998</v>
      </c>
      <c r="T27" s="27">
        <f t="shared" si="7"/>
        <v>2467.5959559499997</v>
      </c>
      <c r="U27" s="27">
        <f t="shared" si="7"/>
        <v>2886.2154009899996</v>
      </c>
      <c r="V27" s="27">
        <f t="shared" si="7"/>
        <v>3055.1959683499999</v>
      </c>
      <c r="W27" s="27">
        <f t="shared" si="7"/>
        <v>3138.9002158399999</v>
      </c>
      <c r="X27" s="27">
        <f t="shared" si="7"/>
        <v>3185.7470431599995</v>
      </c>
      <c r="Y27" s="27">
        <f t="shared" si="7"/>
        <v>3346.1891726500003</v>
      </c>
      <c r="Z27" s="27">
        <f t="shared" si="7"/>
        <v>3378.8181757599996</v>
      </c>
      <c r="AA27" s="27">
        <f t="shared" si="7"/>
        <v>3036.2279202799996</v>
      </c>
      <c r="AB27" s="27">
        <f t="shared" si="7"/>
        <v>3255.8675838199993</v>
      </c>
      <c r="AC27" s="27">
        <f t="shared" si="7"/>
        <v>3109.6784647100003</v>
      </c>
      <c r="AD27" s="27">
        <f t="shared" si="7"/>
        <v>3413.36965663</v>
      </c>
      <c r="AE27" s="27">
        <f t="shared" si="7"/>
        <v>3190.7158541500003</v>
      </c>
      <c r="AF27" s="27">
        <f t="shared" ref="AF27:AG27" si="8">SUM(AF25:AF26)</f>
        <v>3568.7396068400003</v>
      </c>
      <c r="AG27" s="27">
        <f t="shared" si="8"/>
        <v>4074.4545404899991</v>
      </c>
      <c r="AH27" s="27">
        <f t="shared" ref="AH27:AI27" si="9">SUM(AH25:AH26)</f>
        <v>4206.9173209700002</v>
      </c>
      <c r="AI27" s="27">
        <f t="shared" si="9"/>
        <v>4408.1496449799997</v>
      </c>
      <c r="AJ27" s="27">
        <f t="shared" ref="AJ27:AK27" si="10">SUM(AJ25:AJ26)</f>
        <v>4724.2791894100001</v>
      </c>
      <c r="AK27" s="27">
        <f t="shared" si="10"/>
        <v>5259.2253857900005</v>
      </c>
      <c r="AL27" s="27">
        <f t="shared" ref="AL27:AM27" si="11">SUM(AL25:AL26)</f>
        <v>5638.91834801</v>
      </c>
      <c r="AM27" s="27">
        <f t="shared" si="11"/>
        <v>5412.7238792799999</v>
      </c>
      <c r="AN27" s="27">
        <f t="shared" ref="AN27:AP27" si="12">SUM(AN25:AN26)</f>
        <v>5859.4685803499997</v>
      </c>
      <c r="AO27" s="27">
        <f t="shared" si="12"/>
        <v>6446.471279620001</v>
      </c>
      <c r="AP27" s="27">
        <f t="shared" si="12"/>
        <v>6835.5326041299995</v>
      </c>
    </row>
    <row r="28" spans="2:42" x14ac:dyDescent="0.35">
      <c r="B28" s="5"/>
    </row>
    <row r="29" spans="2:42" x14ac:dyDescent="0.35">
      <c r="B29" s="6" t="s">
        <v>47</v>
      </c>
      <c r="C29" s="24">
        <v>114.08351479000001</v>
      </c>
      <c r="D29" s="24">
        <v>145.61644207000001</v>
      </c>
      <c r="E29" s="24">
        <v>93.297079760000003</v>
      </c>
      <c r="F29" s="24">
        <v>101.40291338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49.316000000000003</v>
      </c>
      <c r="M29" s="24">
        <v>0</v>
      </c>
      <c r="N29" s="24">
        <v>39.767099999999999</v>
      </c>
      <c r="O29" s="24">
        <v>39.767099999999999</v>
      </c>
      <c r="P29" s="24">
        <v>28.2315</v>
      </c>
      <c r="Q29" s="24">
        <v>28.2315</v>
      </c>
      <c r="R29" s="24">
        <v>56.065173340000001</v>
      </c>
      <c r="S29" s="24">
        <v>40.530552049999997</v>
      </c>
      <c r="T29" s="24">
        <v>53.888124060000003</v>
      </c>
      <c r="U29" s="24">
        <v>10.402504</v>
      </c>
      <c r="V29" s="24">
        <v>10.662610630000001</v>
      </c>
      <c r="W29" s="24">
        <v>10.662610630000001</v>
      </c>
      <c r="X29" s="24">
        <v>156.68986078999998</v>
      </c>
      <c r="Y29" s="24">
        <v>112.48824116</v>
      </c>
      <c r="Z29" s="24">
        <v>330.99819427999995</v>
      </c>
      <c r="AA29" s="24">
        <v>427.49759461000002</v>
      </c>
      <c r="AB29" s="24">
        <v>345.84828814999997</v>
      </c>
      <c r="AC29" s="24">
        <v>687.03852328999994</v>
      </c>
      <c r="AD29" s="24">
        <v>525.05850610000005</v>
      </c>
      <c r="AE29" s="24">
        <v>300.49790361999999</v>
      </c>
      <c r="AF29" s="24">
        <v>347.59384445000001</v>
      </c>
      <c r="AG29" s="24">
        <v>407.57219430000004</v>
      </c>
      <c r="AH29" s="24">
        <v>195.62014949000002</v>
      </c>
      <c r="AI29" s="24">
        <v>310.19704625000003</v>
      </c>
      <c r="AJ29" s="24">
        <v>363.80390101999996</v>
      </c>
      <c r="AK29" s="24">
        <v>302.76495700999999</v>
      </c>
      <c r="AL29" s="24">
        <v>346.29876361999999</v>
      </c>
      <c r="AM29" s="24">
        <v>212.93104576000002</v>
      </c>
      <c r="AN29" s="24">
        <v>458.49244504000001</v>
      </c>
      <c r="AO29" s="24">
        <v>196.56164504</v>
      </c>
      <c r="AP29" s="24">
        <v>139.40156543999998</v>
      </c>
    </row>
    <row r="30" spans="2:42" x14ac:dyDescent="0.35">
      <c r="B30" s="6" t="s">
        <v>48</v>
      </c>
      <c r="C30" s="24">
        <v>4312.1707779399994</v>
      </c>
      <c r="D30" s="24">
        <v>3359.1546433000003</v>
      </c>
      <c r="E30" s="24">
        <v>3263.7911656200004</v>
      </c>
      <c r="F30" s="24">
        <v>2963.8602602399997</v>
      </c>
      <c r="G30" s="24">
        <v>3246.8133853399995</v>
      </c>
      <c r="H30" s="24">
        <v>2764.7969327299998</v>
      </c>
      <c r="I30" s="24">
        <v>1972.76314032</v>
      </c>
      <c r="J30" s="24">
        <v>2094.9248439499997</v>
      </c>
      <c r="K30" s="24">
        <v>2211.5666213099998</v>
      </c>
      <c r="L30" s="24">
        <v>1900.8752998300001</v>
      </c>
      <c r="M30" s="24">
        <v>2218.1417459000004</v>
      </c>
      <c r="N30" s="24">
        <v>2661.5550787999996</v>
      </c>
      <c r="O30" s="24">
        <v>3518.4468869000002</v>
      </c>
      <c r="P30" s="24">
        <v>2513.2078249200003</v>
      </c>
      <c r="Q30" s="24">
        <v>2405.1505270499997</v>
      </c>
      <c r="R30" s="24">
        <v>2626.0399143199993</v>
      </c>
      <c r="S30" s="24">
        <v>3138.3093725799999</v>
      </c>
      <c r="T30" s="24">
        <v>3137.0185783499992</v>
      </c>
      <c r="U30" s="24">
        <v>2627.2162690299997</v>
      </c>
      <c r="V30" s="24">
        <v>2066.9432307799998</v>
      </c>
      <c r="W30" s="24">
        <v>1985.0694133699999</v>
      </c>
      <c r="X30" s="24">
        <v>1869.3044236100002</v>
      </c>
      <c r="Y30" s="24">
        <v>2060.0088861599997</v>
      </c>
      <c r="Z30" s="24">
        <v>1960.6990215400001</v>
      </c>
      <c r="AA30" s="24">
        <v>3321.9110070199995</v>
      </c>
      <c r="AB30" s="24">
        <v>3580.6868086399995</v>
      </c>
      <c r="AC30" s="24">
        <v>3861.9598400099994</v>
      </c>
      <c r="AD30" s="24">
        <v>4108.9795156500004</v>
      </c>
      <c r="AE30" s="24">
        <v>4433.2555085099984</v>
      </c>
      <c r="AF30" s="24">
        <v>3971.5313606899995</v>
      </c>
      <c r="AG30" s="24">
        <v>4064.6666327899993</v>
      </c>
      <c r="AH30" s="24">
        <v>4067.9043895999998</v>
      </c>
      <c r="AI30" s="24">
        <v>4368.6956106099997</v>
      </c>
      <c r="AJ30" s="24">
        <v>3949.7367270000004</v>
      </c>
      <c r="AK30" s="24">
        <v>3556.6355778899997</v>
      </c>
      <c r="AL30" s="24">
        <v>3587.27123575</v>
      </c>
      <c r="AM30" s="24">
        <v>4371.5481202299998</v>
      </c>
      <c r="AN30" s="24">
        <v>4023.1523022199999</v>
      </c>
      <c r="AO30" s="24">
        <v>3798.0669424499997</v>
      </c>
      <c r="AP30" s="24">
        <v>3415.67618047</v>
      </c>
    </row>
    <row r="31" spans="2:42" x14ac:dyDescent="0.35">
      <c r="B31" s="6" t="s">
        <v>49</v>
      </c>
      <c r="C31" s="24">
        <v>17.715840750000002</v>
      </c>
      <c r="D31" s="24">
        <v>21.5331191</v>
      </c>
      <c r="E31" s="24">
        <v>15.425563140000001</v>
      </c>
      <c r="F31" s="24">
        <v>22.000222060000002</v>
      </c>
      <c r="G31" s="24">
        <v>16.60257382</v>
      </c>
      <c r="H31" s="24">
        <v>20.809935070000002</v>
      </c>
      <c r="I31" s="24">
        <v>12.953192830000001</v>
      </c>
      <c r="J31" s="24">
        <v>18.190560129999998</v>
      </c>
      <c r="K31" s="24">
        <v>15.816374009999999</v>
      </c>
      <c r="L31" s="24">
        <v>17.021909649999998</v>
      </c>
      <c r="M31" s="24">
        <v>15.952547489999999</v>
      </c>
      <c r="N31" s="24">
        <v>23.426976670000002</v>
      </c>
      <c r="O31" s="24">
        <v>25.916840690000001</v>
      </c>
      <c r="P31" s="24">
        <v>22.694964939999998</v>
      </c>
      <c r="Q31" s="24">
        <v>18.026423859999998</v>
      </c>
      <c r="R31" s="24">
        <v>20.402348200000002</v>
      </c>
      <c r="S31" s="24">
        <v>15.77319445</v>
      </c>
      <c r="T31" s="24">
        <v>15.092696309999999</v>
      </c>
      <c r="U31" s="24">
        <v>10.07336177</v>
      </c>
      <c r="V31" s="24">
        <v>13.079977309999999</v>
      </c>
      <c r="W31" s="24">
        <v>11.149618050000001</v>
      </c>
      <c r="X31" s="24">
        <v>12.100880829999999</v>
      </c>
      <c r="Y31" s="24">
        <v>11.5688408</v>
      </c>
      <c r="Z31" s="24">
        <v>12.839625100000001</v>
      </c>
      <c r="AA31" s="24">
        <v>12.5507369</v>
      </c>
      <c r="AB31" s="24">
        <v>17.185185140000002</v>
      </c>
      <c r="AC31" s="24">
        <v>22.281764469999999</v>
      </c>
      <c r="AD31" s="24">
        <v>39.242316269999996</v>
      </c>
      <c r="AE31" s="24">
        <v>62.547965090000005</v>
      </c>
      <c r="AF31" s="24">
        <v>61.474863859999999</v>
      </c>
      <c r="AG31" s="24">
        <v>74.29125495000001</v>
      </c>
      <c r="AH31" s="24">
        <v>88.53707215</v>
      </c>
      <c r="AI31" s="24">
        <v>92.093582260000005</v>
      </c>
      <c r="AJ31" s="24">
        <v>94.561699199999993</v>
      </c>
      <c r="AK31" s="24">
        <v>99.226590279999996</v>
      </c>
      <c r="AL31" s="24">
        <v>93.012920809999983</v>
      </c>
      <c r="AM31" s="24">
        <v>86.685637360000001</v>
      </c>
      <c r="AN31" s="24">
        <v>82.611363879999999</v>
      </c>
      <c r="AO31" s="24">
        <v>89.491818300000006</v>
      </c>
      <c r="AP31" s="24">
        <v>80.518300940000003</v>
      </c>
    </row>
    <row r="32" spans="2:42" x14ac:dyDescent="0.35">
      <c r="B32" s="6" t="s">
        <v>50</v>
      </c>
      <c r="C32" s="24">
        <v>15.10034284</v>
      </c>
      <c r="D32" s="24">
        <v>29.657462760000001</v>
      </c>
      <c r="E32" s="24">
        <v>1.3122746000000001</v>
      </c>
      <c r="F32" s="24">
        <v>1.7152973</v>
      </c>
      <c r="G32" s="24">
        <v>19.387426359999999</v>
      </c>
      <c r="H32" s="24">
        <v>0.28797054999999999</v>
      </c>
      <c r="I32" s="24">
        <v>5.1943210899999999</v>
      </c>
      <c r="J32" s="24">
        <v>4.9018838799999997</v>
      </c>
      <c r="K32" s="24">
        <v>6.3685126799999994</v>
      </c>
      <c r="L32" s="24">
        <v>4.9399029199999998</v>
      </c>
      <c r="M32" s="24">
        <v>13.655708050000001</v>
      </c>
      <c r="N32" s="24">
        <v>24.232112010000002</v>
      </c>
      <c r="O32" s="24">
        <v>9.6955570500000015</v>
      </c>
      <c r="P32" s="24">
        <v>97.805496849999997</v>
      </c>
      <c r="Q32" s="24">
        <v>71.090543280000006</v>
      </c>
      <c r="R32" s="24">
        <v>86.407431950000003</v>
      </c>
      <c r="S32" s="24">
        <v>115.68161968</v>
      </c>
      <c r="T32" s="24">
        <v>66.656936729999998</v>
      </c>
      <c r="U32" s="24">
        <v>3.4438567</v>
      </c>
      <c r="V32" s="24">
        <v>89.576149839999999</v>
      </c>
      <c r="W32" s="24">
        <v>74.365594810000005</v>
      </c>
      <c r="X32" s="24">
        <v>78.164360299999998</v>
      </c>
      <c r="Y32" s="24">
        <v>129.40203068</v>
      </c>
      <c r="Z32" s="24">
        <v>239.54374060000001</v>
      </c>
      <c r="AA32" s="24">
        <v>201.51509774000002</v>
      </c>
      <c r="AB32" s="24">
        <v>193.11862036000002</v>
      </c>
      <c r="AC32" s="24">
        <v>149.29938336000001</v>
      </c>
      <c r="AD32" s="24">
        <v>82.018550539999993</v>
      </c>
      <c r="AE32" s="24">
        <v>163.34451469000001</v>
      </c>
      <c r="AF32" s="24">
        <v>137.58586399999999</v>
      </c>
      <c r="AG32" s="24">
        <v>310.81372553999995</v>
      </c>
      <c r="AH32" s="24">
        <v>265.98057015000001</v>
      </c>
      <c r="AI32" s="24">
        <v>261.42813508</v>
      </c>
      <c r="AJ32" s="24">
        <v>235.34354999999999</v>
      </c>
      <c r="AK32" s="24">
        <v>284.99677760000003</v>
      </c>
      <c r="AL32" s="24">
        <v>292.54203718000002</v>
      </c>
      <c r="AM32" s="24">
        <v>245.06517436000001</v>
      </c>
      <c r="AN32" s="24">
        <v>437.09358817999993</v>
      </c>
      <c r="AO32" s="24">
        <v>602.23227148000001</v>
      </c>
      <c r="AP32" s="24">
        <v>260.17255205000004</v>
      </c>
    </row>
    <row r="33" spans="2:42" x14ac:dyDescent="0.35">
      <c r="B33" s="6" t="s">
        <v>51</v>
      </c>
      <c r="C33" s="24">
        <v>29.888040275999984</v>
      </c>
      <c r="D33" s="24">
        <v>31.364172605999968</v>
      </c>
      <c r="E33" s="24">
        <v>35.887136856000041</v>
      </c>
      <c r="F33" s="24">
        <v>34.65248352600004</v>
      </c>
      <c r="G33" s="24">
        <v>59.685413185999977</v>
      </c>
      <c r="H33" s="24">
        <v>54.486567015999988</v>
      </c>
      <c r="I33" s="24">
        <v>33.946185436000007</v>
      </c>
      <c r="J33" s="24">
        <v>25.61684548600002</v>
      </c>
      <c r="K33" s="24">
        <v>34.943040306000036</v>
      </c>
      <c r="L33" s="24">
        <v>12.468730895999981</v>
      </c>
      <c r="M33" s="24">
        <v>30.06431365599995</v>
      </c>
      <c r="N33" s="24">
        <v>26.393774335999986</v>
      </c>
      <c r="O33" s="24">
        <v>34.043068845999969</v>
      </c>
      <c r="P33" s="24">
        <v>29.261782035999968</v>
      </c>
      <c r="Q33" s="24">
        <v>20.801315316</v>
      </c>
      <c r="R33" s="24">
        <v>13.398365825999997</v>
      </c>
      <c r="S33" s="24">
        <v>14.674849175999999</v>
      </c>
      <c r="T33" s="24">
        <v>49.094946646000004</v>
      </c>
      <c r="U33" s="24">
        <v>52.192561426000005</v>
      </c>
      <c r="V33" s="24">
        <v>33.314232726</v>
      </c>
      <c r="W33" s="24">
        <v>9.2113723960000016</v>
      </c>
      <c r="X33" s="24">
        <v>19.449017076000001</v>
      </c>
      <c r="Y33" s="24">
        <v>14.929821565999999</v>
      </c>
      <c r="Z33" s="24">
        <v>23.770045035999999</v>
      </c>
      <c r="AA33" s="24">
        <v>28.455451835999998</v>
      </c>
      <c r="AB33" s="24">
        <v>29.672348245999999</v>
      </c>
      <c r="AC33" s="24">
        <v>41.164384716000001</v>
      </c>
      <c r="AD33" s="24">
        <v>60.366836845999998</v>
      </c>
      <c r="AE33" s="24">
        <v>33.760618146000006</v>
      </c>
      <c r="AF33" s="24">
        <v>34.068269945999994</v>
      </c>
      <c r="AG33" s="24">
        <v>39.453790005999998</v>
      </c>
      <c r="AH33" s="24">
        <v>71.024797025999987</v>
      </c>
      <c r="AI33" s="24">
        <v>40.613066875999998</v>
      </c>
      <c r="AJ33" s="24">
        <v>36.301249945999992</v>
      </c>
      <c r="AK33" s="24">
        <v>94.577862385999978</v>
      </c>
      <c r="AL33" s="24">
        <v>90.836898835999989</v>
      </c>
      <c r="AM33" s="24">
        <v>141.70527681600001</v>
      </c>
      <c r="AN33" s="24">
        <v>111.317324236</v>
      </c>
      <c r="AO33" s="24">
        <v>69.408250206000019</v>
      </c>
      <c r="AP33" s="24">
        <v>57.707996016000003</v>
      </c>
    </row>
    <row r="34" spans="2:42" x14ac:dyDescent="0.35">
      <c r="B34" s="6" t="s">
        <v>52</v>
      </c>
      <c r="C34" s="24">
        <v>5.4252145900000057</v>
      </c>
      <c r="D34" s="24">
        <v>4.5125975499999997</v>
      </c>
      <c r="E34" s="24">
        <v>6.0910328700000003</v>
      </c>
      <c r="F34" s="24">
        <v>5.3658753800000003</v>
      </c>
      <c r="G34" s="24">
        <v>5.7760494899999992</v>
      </c>
      <c r="H34" s="24">
        <v>5.9389017599999994</v>
      </c>
      <c r="I34" s="24">
        <v>4.6148842800000001</v>
      </c>
      <c r="J34" s="24">
        <v>4.8296947900000005</v>
      </c>
      <c r="K34" s="24">
        <v>6.8446630026589963</v>
      </c>
      <c r="L34" s="24">
        <v>7.4234477600000002</v>
      </c>
      <c r="M34" s="24">
        <v>1.65217082</v>
      </c>
      <c r="N34" s="24">
        <v>3.21908005076707</v>
      </c>
      <c r="O34" s="24">
        <v>3.2892300800000003</v>
      </c>
      <c r="P34" s="24">
        <v>2.70240518</v>
      </c>
      <c r="Q34" s="24">
        <v>2.5538274100000002</v>
      </c>
      <c r="R34" s="24">
        <v>2.6753952499999998</v>
      </c>
      <c r="S34" s="24">
        <v>3.04433131</v>
      </c>
      <c r="T34" s="24">
        <v>2.4432319700000003</v>
      </c>
      <c r="U34" s="24">
        <v>2.1394962299999998</v>
      </c>
      <c r="V34" s="24">
        <v>2.0875883200000001</v>
      </c>
      <c r="W34" s="24">
        <v>2.9042942900000002</v>
      </c>
      <c r="X34" s="24">
        <v>2.9361260800000002</v>
      </c>
      <c r="Y34" s="24">
        <v>3.7900738199999999</v>
      </c>
      <c r="Z34" s="24">
        <v>3.65432275</v>
      </c>
      <c r="AA34" s="24">
        <v>3.8029857999999996</v>
      </c>
      <c r="AB34" s="24">
        <v>3.4556674799999998</v>
      </c>
      <c r="AC34" s="24">
        <v>2.5299852400000002</v>
      </c>
      <c r="AD34" s="24">
        <v>2.3800788900000001</v>
      </c>
      <c r="AE34" s="24">
        <v>3.6276252499999999</v>
      </c>
      <c r="AF34" s="24">
        <v>3.4607539599999999</v>
      </c>
      <c r="AG34" s="24">
        <v>5.2684556599999999</v>
      </c>
      <c r="AH34" s="24">
        <v>4.5413385599999998</v>
      </c>
      <c r="AI34" s="24">
        <v>5.0585098400000001</v>
      </c>
      <c r="AJ34" s="24">
        <v>8.6204435900000007</v>
      </c>
      <c r="AK34" s="24">
        <v>11.48781501</v>
      </c>
      <c r="AL34" s="24">
        <v>7.4026481999999998</v>
      </c>
      <c r="AM34" s="24">
        <v>5.3746553099999996</v>
      </c>
      <c r="AN34" s="24">
        <v>11.33418374</v>
      </c>
      <c r="AO34" s="24">
        <v>11.876885619999999</v>
      </c>
      <c r="AP34" s="24">
        <v>13.309914800000001</v>
      </c>
    </row>
    <row r="35" spans="2:42" x14ac:dyDescent="0.35">
      <c r="B35" s="9" t="s">
        <v>53</v>
      </c>
      <c r="C35" s="25">
        <v>24.342676829999952</v>
      </c>
      <c r="D35" s="25">
        <v>21.312540349999949</v>
      </c>
      <c r="E35" s="25">
        <v>19.275449620000192</v>
      </c>
      <c r="F35" s="25">
        <v>21.206714630000189</v>
      </c>
      <c r="G35" s="25">
        <v>18.327469850000188</v>
      </c>
      <c r="H35" s="25">
        <v>20.353486340000188</v>
      </c>
      <c r="I35" s="25">
        <v>14.968745520000189</v>
      </c>
      <c r="J35" s="25">
        <v>16.904511350000192</v>
      </c>
      <c r="K35" s="25">
        <v>20.549941600000089</v>
      </c>
      <c r="L35" s="25">
        <v>22.065037260000196</v>
      </c>
      <c r="M35" s="25">
        <v>15.221322790000189</v>
      </c>
      <c r="N35" s="25">
        <v>15.676852952799283</v>
      </c>
      <c r="O35" s="25">
        <v>13.615201929999953</v>
      </c>
      <c r="P35" s="25">
        <v>11.891376220000277</v>
      </c>
      <c r="Q35" s="25">
        <v>12.693386890000001</v>
      </c>
      <c r="R35" s="25">
        <v>15.632503570000001</v>
      </c>
      <c r="S35" s="25">
        <v>17.147967585322689</v>
      </c>
      <c r="T35" s="25">
        <v>12.242346230000001</v>
      </c>
      <c r="U35" s="25">
        <v>13.68160614</v>
      </c>
      <c r="V35" s="25">
        <v>14.626978522059765</v>
      </c>
      <c r="W35" s="25">
        <v>18.713156080000001</v>
      </c>
      <c r="X35" s="25">
        <v>13.779146410000003</v>
      </c>
      <c r="Y35" s="25">
        <v>14.151724750000001</v>
      </c>
      <c r="Z35" s="25">
        <v>14.030570919999999</v>
      </c>
      <c r="AA35" s="25">
        <v>14.35968008</v>
      </c>
      <c r="AB35" s="25">
        <v>27.990742359999999</v>
      </c>
      <c r="AC35" s="25">
        <v>32.014149170000003</v>
      </c>
      <c r="AD35" s="25">
        <v>39.468608369999998</v>
      </c>
      <c r="AE35" s="25">
        <v>26.81024176</v>
      </c>
      <c r="AF35" s="25">
        <v>28.651549060000001</v>
      </c>
      <c r="AG35" s="25">
        <v>29.647763669999993</v>
      </c>
      <c r="AH35" s="25">
        <v>33.086443440000004</v>
      </c>
      <c r="AI35" s="25">
        <v>53.730910080000001</v>
      </c>
      <c r="AJ35" s="25">
        <v>37.263930070000008</v>
      </c>
      <c r="AK35" s="25">
        <v>34.103080730000002</v>
      </c>
      <c r="AL35" s="25">
        <v>46.038243000000001</v>
      </c>
      <c r="AM35" s="25">
        <v>45.429604670000003</v>
      </c>
      <c r="AN35" s="25">
        <v>40.664845959999994</v>
      </c>
      <c r="AO35" s="25">
        <v>44.615438960000006</v>
      </c>
      <c r="AP35" s="25">
        <v>48.602185169999998</v>
      </c>
    </row>
    <row r="36" spans="2:42" x14ac:dyDescent="0.35">
      <c r="B36" s="10" t="s">
        <v>54</v>
      </c>
      <c r="C36" s="26">
        <f>SUM(C29:C35)+C27</f>
        <v>7314.195616175999</v>
      </c>
      <c r="D36" s="26">
        <f t="shared" ref="D36:AD36" si="13">SUM(D29:D35)+D27</f>
        <v>6686.529295706001</v>
      </c>
      <c r="E36" s="26">
        <f t="shared" si="13"/>
        <v>6641.379329796001</v>
      </c>
      <c r="F36" s="26">
        <f t="shared" si="13"/>
        <v>6276.2078314459995</v>
      </c>
      <c r="G36" s="26">
        <f t="shared" si="13"/>
        <v>6169.444291156</v>
      </c>
      <c r="H36" s="26">
        <f t="shared" si="13"/>
        <v>6047.929682256</v>
      </c>
      <c r="I36" s="26">
        <f t="shared" si="13"/>
        <v>5397.9947771760008</v>
      </c>
      <c r="J36" s="26">
        <f t="shared" si="13"/>
        <v>5168.3779967659993</v>
      </c>
      <c r="K36" s="26">
        <f t="shared" si="13"/>
        <v>5224.9336038786596</v>
      </c>
      <c r="L36" s="26">
        <f t="shared" si="13"/>
        <v>4828.3249148060004</v>
      </c>
      <c r="M36" s="26">
        <f t="shared" si="13"/>
        <v>5283.6894878860003</v>
      </c>
      <c r="N36" s="26">
        <f t="shared" si="13"/>
        <v>5571.8056442095658</v>
      </c>
      <c r="O36" s="26">
        <f t="shared" si="13"/>
        <v>6615.5958698159993</v>
      </c>
      <c r="P36" s="26">
        <f t="shared" si="13"/>
        <v>5453.3694285760002</v>
      </c>
      <c r="Q36" s="26">
        <f t="shared" si="13"/>
        <v>5573.0353918259989</v>
      </c>
      <c r="R36" s="26">
        <f t="shared" si="13"/>
        <v>5672.091171265999</v>
      </c>
      <c r="S36" s="26">
        <f t="shared" si="13"/>
        <v>6233.4978492513219</v>
      </c>
      <c r="T36" s="26">
        <f t="shared" si="13"/>
        <v>5804.0328162459991</v>
      </c>
      <c r="U36" s="26">
        <f t="shared" si="13"/>
        <v>5605.3650562859993</v>
      </c>
      <c r="V36" s="26">
        <f t="shared" si="13"/>
        <v>5285.4867364780594</v>
      </c>
      <c r="W36" s="26">
        <f t="shared" si="13"/>
        <v>5250.9762754660005</v>
      </c>
      <c r="X36" s="26">
        <f t="shared" si="13"/>
        <v>5338.1708582560004</v>
      </c>
      <c r="Y36" s="26">
        <f t="shared" si="13"/>
        <v>5692.5287915860008</v>
      </c>
      <c r="Z36" s="26">
        <f t="shared" si="13"/>
        <v>5964.3536959859994</v>
      </c>
      <c r="AA36" s="26">
        <f t="shared" si="13"/>
        <v>7046.3204742659991</v>
      </c>
      <c r="AB36" s="26">
        <f t="shared" si="13"/>
        <v>7453.8252441959976</v>
      </c>
      <c r="AC36" s="26">
        <f t="shared" si="13"/>
        <v>7905.966494966</v>
      </c>
      <c r="AD36" s="26">
        <f t="shared" si="13"/>
        <v>8270.8840692960002</v>
      </c>
      <c r="AE36" s="26">
        <f t="shared" ref="AE36:AF36" si="14">SUM(AE29:AE35)+AE27</f>
        <v>8214.560231215999</v>
      </c>
      <c r="AF36" s="26">
        <f t="shared" si="14"/>
        <v>8153.106112806001</v>
      </c>
      <c r="AG36" s="26">
        <f t="shared" ref="AG36:AH36" si="15">SUM(AG29:AG35)+AG27</f>
        <v>9006.1683574059971</v>
      </c>
      <c r="AH36" s="26">
        <f t="shared" si="15"/>
        <v>8933.6120813859998</v>
      </c>
      <c r="AI36" s="26">
        <f t="shared" ref="AI36:AJ36" si="16">SUM(AI29:AI35)+AI27</f>
        <v>9539.9665059760009</v>
      </c>
      <c r="AJ36" s="26">
        <f t="shared" si="16"/>
        <v>9449.9106902359999</v>
      </c>
      <c r="AK36" s="26">
        <f t="shared" ref="AK36:AL36" si="17">SUM(AK29:AK35)+AK27</f>
        <v>9643.018046696001</v>
      </c>
      <c r="AL36" s="26">
        <f t="shared" si="17"/>
        <v>10102.321095406</v>
      </c>
      <c r="AM36" s="26">
        <f t="shared" ref="AM36:AN36" si="18">SUM(AM29:AM35)+AM27</f>
        <v>10521.463393786002</v>
      </c>
      <c r="AN36" s="26">
        <f t="shared" si="18"/>
        <v>11024.134633606</v>
      </c>
      <c r="AO36" s="26">
        <f>SUM(AO29:AO35)+AO27</f>
        <v>11258.724531676002</v>
      </c>
      <c r="AP36" s="26">
        <f>SUM(AP29:AP35)+AP27</f>
        <v>10850.921299015999</v>
      </c>
    </row>
    <row r="37" spans="2:42" x14ac:dyDescent="0.35">
      <c r="B37" s="5"/>
    </row>
    <row r="38" spans="2:42" x14ac:dyDescent="0.35">
      <c r="B38" s="7" t="s">
        <v>55</v>
      </c>
    </row>
    <row r="39" spans="2:42" x14ac:dyDescent="0.35">
      <c r="B39" s="6" t="s">
        <v>56</v>
      </c>
      <c r="C39" s="24">
        <v>279.98100198999998</v>
      </c>
      <c r="D39" s="24">
        <v>279.98100198999998</v>
      </c>
      <c r="E39" s="24">
        <v>279.98100198999998</v>
      </c>
      <c r="F39" s="24">
        <v>279.98100198999998</v>
      </c>
      <c r="G39" s="24">
        <v>279.98100198999998</v>
      </c>
      <c r="H39" s="24">
        <v>279.98102058999996</v>
      </c>
      <c r="I39" s="24">
        <v>279.98102058999996</v>
      </c>
      <c r="J39" s="24">
        <v>279.98117879</v>
      </c>
      <c r="K39" s="24">
        <v>279.98117879</v>
      </c>
      <c r="L39" s="24">
        <v>279.98139341000001</v>
      </c>
      <c r="M39" s="24">
        <v>279.98139341000001</v>
      </c>
      <c r="N39" s="24">
        <v>279.98139341000001</v>
      </c>
      <c r="O39" s="24">
        <v>279.98147190999998</v>
      </c>
      <c r="P39" s="24">
        <v>279.98157190999996</v>
      </c>
      <c r="Q39" s="24">
        <v>279.98163598000002</v>
      </c>
      <c r="R39" s="24">
        <v>279.98163598000002</v>
      </c>
      <c r="S39" s="24">
        <v>279.98167124000003</v>
      </c>
      <c r="T39" s="24">
        <v>279.98167124000003</v>
      </c>
      <c r="U39" s="24">
        <v>279.98168143999999</v>
      </c>
      <c r="V39" s="24">
        <v>279.98168143999999</v>
      </c>
      <c r="W39" s="24">
        <v>279.98168143999999</v>
      </c>
      <c r="X39" s="24">
        <v>279.98189606</v>
      </c>
      <c r="Y39" s="24">
        <v>279.98197574</v>
      </c>
      <c r="Z39" s="24">
        <v>279.98197574</v>
      </c>
      <c r="AA39" s="24">
        <v>279.98197574</v>
      </c>
      <c r="AB39" s="24">
        <v>279.98197574</v>
      </c>
      <c r="AC39" s="24">
        <v>279.98197574</v>
      </c>
      <c r="AD39" s="24">
        <v>279.98197574</v>
      </c>
      <c r="AE39" s="24">
        <v>279.98197574</v>
      </c>
      <c r="AF39" s="24">
        <v>279.98197574</v>
      </c>
      <c r="AG39" s="24">
        <v>279.98197574</v>
      </c>
      <c r="AH39" s="24">
        <v>279.98197574</v>
      </c>
      <c r="AI39" s="24">
        <v>279.98197574</v>
      </c>
      <c r="AJ39" s="24">
        <v>279.98197574</v>
      </c>
      <c r="AK39" s="24">
        <v>279.98224359000005</v>
      </c>
      <c r="AL39" s="24">
        <v>279.98224359000005</v>
      </c>
      <c r="AM39" s="24">
        <v>279.98322426999999</v>
      </c>
      <c r="AN39" s="24">
        <v>279.98322093000002</v>
      </c>
      <c r="AO39" s="24">
        <v>279.98322093000002</v>
      </c>
      <c r="AP39" s="24">
        <v>280</v>
      </c>
    </row>
    <row r="40" spans="2:42" x14ac:dyDescent="0.35">
      <c r="B40" s="6" t="s">
        <v>57</v>
      </c>
      <c r="C40" s="24">
        <v>-73.396610100000004</v>
      </c>
      <c r="D40" s="24">
        <v>-71.964325899999992</v>
      </c>
      <c r="E40" s="24">
        <v>-70.599647750000003</v>
      </c>
      <c r="F40" s="24">
        <v>-69.184607499999998</v>
      </c>
      <c r="G40" s="24">
        <v>-69.176305679999999</v>
      </c>
      <c r="H40" s="24">
        <v>-67.699620019999998</v>
      </c>
      <c r="I40" s="24">
        <v>-64.732857269999997</v>
      </c>
      <c r="J40" s="24">
        <v>-64.666619370000006</v>
      </c>
      <c r="K40" s="24">
        <v>-63.247516520000005</v>
      </c>
      <c r="L40" s="24">
        <v>-60.671436270000001</v>
      </c>
      <c r="M40" s="24">
        <v>-58.635194050000003</v>
      </c>
      <c r="N40" s="24">
        <v>-61.076346090000001</v>
      </c>
      <c r="O40" s="24">
        <v>-61.076346090000001</v>
      </c>
      <c r="P40" s="24">
        <v>-60.947136860000008</v>
      </c>
      <c r="Q40" s="24">
        <v>-59.66930253000001</v>
      </c>
      <c r="R40" s="24">
        <v>-59.66930253000001</v>
      </c>
      <c r="S40" s="24">
        <v>-59.66930253000001</v>
      </c>
      <c r="T40" s="24">
        <v>-59.40900731</v>
      </c>
      <c r="U40" s="24">
        <v>-57.866202200000004</v>
      </c>
      <c r="V40" s="24">
        <v>-57.866202200000004</v>
      </c>
      <c r="W40" s="24">
        <v>-57.998679200000005</v>
      </c>
      <c r="X40" s="24">
        <v>-57.452277819999999</v>
      </c>
      <c r="Y40" s="24">
        <v>-62.264190879999994</v>
      </c>
      <c r="Z40" s="24">
        <v>-84.366173439999997</v>
      </c>
      <c r="AA40" s="24">
        <v>-115.79867588999998</v>
      </c>
      <c r="AB40" s="24">
        <v>-115.13532208999999</v>
      </c>
      <c r="AC40" s="24">
        <v>-113.98752687999998</v>
      </c>
      <c r="AD40" s="24">
        <v>-114.09684071</v>
      </c>
      <c r="AE40" s="24">
        <v>-114.09684071</v>
      </c>
      <c r="AF40" s="24">
        <v>-111.86251991999998</v>
      </c>
      <c r="AG40" s="24">
        <v>-110.71472472999999</v>
      </c>
      <c r="AH40" s="24">
        <v>-110.17420292999999</v>
      </c>
      <c r="AI40" s="24">
        <v>-110.17420292999999</v>
      </c>
      <c r="AJ40" s="24">
        <v>-106.75928429999999</v>
      </c>
      <c r="AK40" s="24">
        <v>-105.67199432</v>
      </c>
      <c r="AL40" s="24">
        <v>-105.67199432</v>
      </c>
      <c r="AM40" s="24">
        <v>-105.60197852000002</v>
      </c>
      <c r="AN40" s="24">
        <v>-98.978503450000005</v>
      </c>
      <c r="AO40" s="24">
        <v>-97.578776230000003</v>
      </c>
      <c r="AP40" s="24">
        <v>-97.578776230000003</v>
      </c>
    </row>
    <row r="41" spans="2:42" x14ac:dyDescent="0.35">
      <c r="B41" s="6" t="s">
        <v>58</v>
      </c>
      <c r="C41" s="24">
        <v>120.17545423999999</v>
      </c>
      <c r="D41" s="24">
        <v>119.40285403</v>
      </c>
      <c r="E41" s="24">
        <v>119.15810111</v>
      </c>
      <c r="F41" s="24">
        <v>120.01064781000001</v>
      </c>
      <c r="G41" s="24">
        <v>120.59405984999999</v>
      </c>
      <c r="H41" s="24">
        <v>119.88096209</v>
      </c>
      <c r="I41" s="24">
        <v>118.89880281000001</v>
      </c>
      <c r="J41" s="24">
        <v>119.43562334000001</v>
      </c>
      <c r="K41" s="24">
        <v>119.94088069</v>
      </c>
      <c r="L41" s="24">
        <v>120.31923273999999</v>
      </c>
      <c r="M41" s="24">
        <v>119.05892788</v>
      </c>
      <c r="N41" s="24">
        <v>119.52280784</v>
      </c>
      <c r="O41" s="24">
        <v>119.98659927</v>
      </c>
      <c r="P41" s="24">
        <v>120.31830050000001</v>
      </c>
      <c r="Q41" s="24">
        <v>119.47686019</v>
      </c>
      <c r="R41" s="24">
        <v>119.91953545</v>
      </c>
      <c r="S41" s="24">
        <v>120.36217545000001</v>
      </c>
      <c r="T41" s="24">
        <v>120.58631719</v>
      </c>
      <c r="U41" s="24">
        <v>119.44744754000001</v>
      </c>
      <c r="V41" s="24">
        <v>119.84978278</v>
      </c>
      <c r="W41" s="24">
        <v>120.41377832000001</v>
      </c>
      <c r="X41" s="24">
        <v>120.30500986</v>
      </c>
      <c r="Y41" s="24">
        <v>119.36608583</v>
      </c>
      <c r="Z41" s="24">
        <v>119.62744434999999</v>
      </c>
      <c r="AA41" s="24">
        <v>120.04273388</v>
      </c>
      <c r="AB41" s="24">
        <v>119.79729771000001</v>
      </c>
      <c r="AC41" s="24">
        <v>119.44539675</v>
      </c>
      <c r="AD41" s="24">
        <v>120.25584671</v>
      </c>
      <c r="AE41" s="24">
        <v>120.49827177</v>
      </c>
      <c r="AF41" s="24">
        <v>119.78158281</v>
      </c>
      <c r="AG41" s="24">
        <v>119.95993653000001</v>
      </c>
      <c r="AH41" s="24">
        <v>120.94174185000001</v>
      </c>
      <c r="AI41" s="24">
        <v>122.04587371000001</v>
      </c>
      <c r="AJ41" s="24">
        <v>120.06387459</v>
      </c>
      <c r="AK41" s="24">
        <v>120.73436345</v>
      </c>
      <c r="AL41" s="24">
        <v>122.47184073000001</v>
      </c>
      <c r="AM41" s="24">
        <v>124.96909757</v>
      </c>
      <c r="AN41" s="24">
        <v>120.21291178</v>
      </c>
      <c r="AO41" s="24">
        <v>120.85439217000001</v>
      </c>
      <c r="AP41" s="24">
        <v>123</v>
      </c>
    </row>
    <row r="42" spans="2:42" x14ac:dyDescent="0.35">
      <c r="B42" s="6" t="s">
        <v>94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P42" s="4">
        <v>198</v>
      </c>
    </row>
    <row r="43" spans="2:42" x14ac:dyDescent="0.35">
      <c r="B43" s="6" t="s">
        <v>59</v>
      </c>
      <c r="C43" s="24">
        <v>95.210153669999997</v>
      </c>
      <c r="D43" s="24">
        <v>95.210153669999997</v>
      </c>
      <c r="E43" s="24">
        <v>95.210153669999997</v>
      </c>
      <c r="F43" s="24">
        <v>95.210153669999997</v>
      </c>
      <c r="G43" s="24">
        <v>95.210153669999997</v>
      </c>
      <c r="H43" s="24">
        <v>95.210153669999997</v>
      </c>
      <c r="I43" s="24">
        <v>95.210153669999997</v>
      </c>
      <c r="J43" s="24">
        <v>95.210153669999997</v>
      </c>
      <c r="K43" s="24">
        <v>95.210153669999997</v>
      </c>
      <c r="L43" s="24">
        <v>95.210153669999997</v>
      </c>
      <c r="M43" s="24">
        <v>95.210153669999997</v>
      </c>
      <c r="N43" s="24">
        <v>95.210153669999997</v>
      </c>
      <c r="O43" s="24">
        <v>95.210153669999997</v>
      </c>
      <c r="P43" s="24">
        <v>95.210153669999997</v>
      </c>
      <c r="Q43" s="24">
        <v>95.210153669999997</v>
      </c>
      <c r="R43" s="24">
        <v>95.210153669999997</v>
      </c>
      <c r="S43" s="24">
        <v>95.210153669999997</v>
      </c>
      <c r="T43" s="24">
        <v>95.210153669999997</v>
      </c>
      <c r="U43" s="24">
        <v>95.210153739999996</v>
      </c>
      <c r="V43" s="24">
        <v>95.210153739999996</v>
      </c>
      <c r="W43" s="24">
        <v>95.210153739999996</v>
      </c>
      <c r="X43" s="24">
        <v>95.210153739999996</v>
      </c>
      <c r="Y43" s="24">
        <v>95.210153739999996</v>
      </c>
      <c r="Z43" s="24">
        <v>95.210153739999996</v>
      </c>
      <c r="AA43" s="24">
        <v>95.210153739999996</v>
      </c>
      <c r="AB43" s="24">
        <v>95.210153739999996</v>
      </c>
      <c r="AC43" s="24">
        <v>95.210153739999996</v>
      </c>
      <c r="AD43" s="24">
        <v>95.210153739999996</v>
      </c>
      <c r="AE43" s="24">
        <v>95.210153739999996</v>
      </c>
      <c r="AF43" s="24">
        <v>95.210153739999996</v>
      </c>
      <c r="AG43" s="24">
        <v>95.210153739999996</v>
      </c>
      <c r="AH43" s="24">
        <v>95.210153739999996</v>
      </c>
      <c r="AI43" s="24">
        <v>95.210153739999996</v>
      </c>
      <c r="AJ43" s="24">
        <v>95.210153739999996</v>
      </c>
      <c r="AK43" s="24">
        <v>95.210153739999996</v>
      </c>
      <c r="AL43" s="24">
        <v>95.210153739999996</v>
      </c>
      <c r="AM43" s="24">
        <v>95.210153739999996</v>
      </c>
      <c r="AN43" s="24">
        <v>95.210153739999996</v>
      </c>
      <c r="AO43" s="24">
        <v>95.210153739999996</v>
      </c>
      <c r="AP43" s="24">
        <v>95.2</v>
      </c>
    </row>
    <row r="44" spans="2:42" x14ac:dyDescent="0.35">
      <c r="B44" s="6" t="s">
        <v>60</v>
      </c>
      <c r="C44" s="24">
        <v>560.64317464400006</v>
      </c>
      <c r="D44" s="24">
        <v>569.08018599400009</v>
      </c>
      <c r="E44" s="24">
        <v>576.29903416400009</v>
      </c>
      <c r="F44" s="24">
        <v>589.23894609400008</v>
      </c>
      <c r="G44" s="24">
        <v>587.50654197400002</v>
      </c>
      <c r="H44" s="24">
        <v>595.88748216399995</v>
      </c>
      <c r="I44" s="24">
        <v>598.2168394439999</v>
      </c>
      <c r="J44" s="24">
        <v>603.52304914399974</v>
      </c>
      <c r="K44" s="24">
        <v>608.96600881735822</v>
      </c>
      <c r="L44" s="24">
        <v>608.28147355399994</v>
      </c>
      <c r="M44" s="24">
        <v>609.68147808399988</v>
      </c>
      <c r="N44" s="24">
        <v>553.74061355023684</v>
      </c>
      <c r="O44" s="24">
        <v>559.06887780400007</v>
      </c>
      <c r="P44" s="24">
        <v>563.08302851399992</v>
      </c>
      <c r="Q44" s="24">
        <v>570.12934926399998</v>
      </c>
      <c r="R44" s="24">
        <v>575.40356046399995</v>
      </c>
      <c r="S44" s="24">
        <v>582.10179731400001</v>
      </c>
      <c r="T44" s="24">
        <v>584.7810433840001</v>
      </c>
      <c r="U44" s="24">
        <v>588.75707273399996</v>
      </c>
      <c r="V44" s="24">
        <v>594.28307674400003</v>
      </c>
      <c r="W44" s="24">
        <v>600.10619550399997</v>
      </c>
      <c r="X44" s="24">
        <v>602.99621251399992</v>
      </c>
      <c r="Y44" s="24">
        <v>607.13912180400007</v>
      </c>
      <c r="Z44" s="24">
        <v>613.12791119400003</v>
      </c>
      <c r="AA44" s="24">
        <v>623.9030798440001</v>
      </c>
      <c r="AB44" s="24">
        <v>625.95490710400009</v>
      </c>
      <c r="AC44" s="24">
        <v>639.89486988400006</v>
      </c>
      <c r="AD44" s="24">
        <v>657.68714995400001</v>
      </c>
      <c r="AE44" s="24">
        <v>679.63103198399995</v>
      </c>
      <c r="AF44" s="24">
        <v>707.49227844400002</v>
      </c>
      <c r="AG44" s="24">
        <v>735.43042713399996</v>
      </c>
      <c r="AH44" s="24">
        <v>772.04994475399997</v>
      </c>
      <c r="AI44" s="24">
        <v>809.29980603399997</v>
      </c>
      <c r="AJ44" s="24">
        <v>842.24653198399994</v>
      </c>
      <c r="AK44" s="24">
        <v>873.9767335439999</v>
      </c>
      <c r="AL44" s="24">
        <v>908.57659115399997</v>
      </c>
      <c r="AM44" s="24">
        <v>941.670478624</v>
      </c>
      <c r="AN44" s="24">
        <v>970.18062218399973</v>
      </c>
      <c r="AO44" s="24">
        <v>1011.0950311939998</v>
      </c>
      <c r="AP44" s="24">
        <v>1042.8</v>
      </c>
    </row>
    <row r="45" spans="2:42" x14ac:dyDescent="0.35">
      <c r="B45" s="9" t="s">
        <v>61</v>
      </c>
      <c r="C45" s="25">
        <v>-10.681174699</v>
      </c>
      <c r="D45" s="25">
        <v>-8.6732256349999997</v>
      </c>
      <c r="E45" s="25">
        <v>-7.7798556730000001</v>
      </c>
      <c r="F45" s="25">
        <v>-4.3841375130000007</v>
      </c>
      <c r="G45" s="25">
        <v>-2.8007079929999987</v>
      </c>
      <c r="H45" s="25">
        <v>-4.3492470709999935</v>
      </c>
      <c r="I45" s="25">
        <v>-3.4331272929999996</v>
      </c>
      <c r="J45" s="25">
        <v>-1.742972322999998</v>
      </c>
      <c r="K45" s="25">
        <v>1.9629761169999991</v>
      </c>
      <c r="L45" s="25">
        <v>3.6163251170000006</v>
      </c>
      <c r="M45" s="25">
        <v>2.0836824770000004</v>
      </c>
      <c r="N45" s="25">
        <v>1.5736179070456884</v>
      </c>
      <c r="O45" s="25">
        <v>0.41965788699999962</v>
      </c>
      <c r="P45" s="25">
        <v>-0.70956655299999938</v>
      </c>
      <c r="Q45" s="25">
        <v>-2.6129046929999991</v>
      </c>
      <c r="R45" s="25">
        <v>-1.7444586630000003</v>
      </c>
      <c r="S45" s="25">
        <v>-1.818384513</v>
      </c>
      <c r="T45" s="25">
        <v>-2.6596246529999998</v>
      </c>
      <c r="U45" s="25">
        <v>-3.6697926129999998</v>
      </c>
      <c r="V45" s="25">
        <v>-5.7512240530000005</v>
      </c>
      <c r="W45" s="25">
        <v>0.20832226700000006</v>
      </c>
      <c r="X45" s="25">
        <v>-4.3653896330000004</v>
      </c>
      <c r="Y45" s="25">
        <v>-8.730063203000002</v>
      </c>
      <c r="Z45" s="25">
        <v>-10.855244463</v>
      </c>
      <c r="AA45" s="25">
        <v>-11.548261853</v>
      </c>
      <c r="AB45" s="25">
        <v>-1.2508318230000004</v>
      </c>
      <c r="AC45" s="25">
        <v>-2.0058518730000001</v>
      </c>
      <c r="AD45" s="25">
        <v>9.8874000570000007</v>
      </c>
      <c r="AE45" s="25">
        <v>8.124836427</v>
      </c>
      <c r="AF45" s="25">
        <v>4.9312043269999988</v>
      </c>
      <c r="AG45" s="25">
        <v>7.6556370070000002</v>
      </c>
      <c r="AH45" s="25">
        <v>2.9686287869999997</v>
      </c>
      <c r="AI45" s="25">
        <v>7.4621084069999997</v>
      </c>
      <c r="AJ45" s="25">
        <v>7.1690688069999995</v>
      </c>
      <c r="AK45" s="25">
        <v>-0.63475863299999991</v>
      </c>
      <c r="AL45" s="25">
        <v>9.2532574969999999</v>
      </c>
      <c r="AM45" s="25">
        <v>0.97853455700000014</v>
      </c>
      <c r="AN45" s="25">
        <v>4.0653800169999998</v>
      </c>
      <c r="AO45" s="25">
        <v>5.9185322169999992</v>
      </c>
      <c r="AP45" s="25">
        <v>5.0999999999999996</v>
      </c>
    </row>
    <row r="46" spans="2:42" x14ac:dyDescent="0.35">
      <c r="B46" s="10" t="s">
        <v>62</v>
      </c>
      <c r="C46" s="26">
        <f>SUM(C39:C45)</f>
        <v>971.93199974499998</v>
      </c>
      <c r="D46" s="26">
        <f t="shared" ref="D46:AD46" si="19">SUM(D39:D45)</f>
        <v>983.03664414900015</v>
      </c>
      <c r="E46" s="26">
        <f t="shared" si="19"/>
        <v>992.26878751100003</v>
      </c>
      <c r="F46" s="26">
        <f t="shared" si="19"/>
        <v>1010.872004551</v>
      </c>
      <c r="G46" s="26">
        <f t="shared" si="19"/>
        <v>1011.3147438110001</v>
      </c>
      <c r="H46" s="26">
        <f t="shared" si="19"/>
        <v>1018.910751423</v>
      </c>
      <c r="I46" s="26">
        <f t="shared" si="19"/>
        <v>1024.1408319509999</v>
      </c>
      <c r="J46" s="26">
        <f t="shared" si="19"/>
        <v>1031.7404132509998</v>
      </c>
      <c r="K46" s="26">
        <f t="shared" si="19"/>
        <v>1042.8136815643581</v>
      </c>
      <c r="L46" s="26">
        <f t="shared" si="19"/>
        <v>1046.7371422210001</v>
      </c>
      <c r="M46" s="26">
        <f t="shared" si="19"/>
        <v>1047.3804414709998</v>
      </c>
      <c r="N46" s="26">
        <f t="shared" si="19"/>
        <v>988.95224028728251</v>
      </c>
      <c r="O46" s="26">
        <f t="shared" si="19"/>
        <v>993.59041445100002</v>
      </c>
      <c r="P46" s="26">
        <f t="shared" si="19"/>
        <v>996.93635118099996</v>
      </c>
      <c r="Q46" s="26">
        <f t="shared" si="19"/>
        <v>1002.515791881</v>
      </c>
      <c r="R46" s="26">
        <f t="shared" si="19"/>
        <v>1009.1011243709999</v>
      </c>
      <c r="S46" s="26">
        <f t="shared" si="19"/>
        <v>1016.1681106310001</v>
      </c>
      <c r="T46" s="26">
        <f t="shared" si="19"/>
        <v>1018.490553521</v>
      </c>
      <c r="U46" s="26">
        <f t="shared" si="19"/>
        <v>1021.8603606409999</v>
      </c>
      <c r="V46" s="26">
        <f t="shared" si="19"/>
        <v>1025.7072684509999</v>
      </c>
      <c r="W46" s="26">
        <f t="shared" si="19"/>
        <v>1037.921452071</v>
      </c>
      <c r="X46" s="26">
        <f t="shared" si="19"/>
        <v>1036.6756047209999</v>
      </c>
      <c r="Y46" s="26">
        <f t="shared" si="19"/>
        <v>1030.703083031</v>
      </c>
      <c r="Z46" s="26">
        <f t="shared" si="19"/>
        <v>1012.726067121</v>
      </c>
      <c r="AA46" s="26">
        <f t="shared" si="19"/>
        <v>991.79100546100017</v>
      </c>
      <c r="AB46" s="26">
        <f t="shared" si="19"/>
        <v>1004.5581803810001</v>
      </c>
      <c r="AC46" s="26">
        <f t="shared" si="19"/>
        <v>1018.5390173610001</v>
      </c>
      <c r="AD46" s="26">
        <f t="shared" si="19"/>
        <v>1048.925685491</v>
      </c>
      <c r="AE46" s="26">
        <f t="shared" ref="AE46:AF46" si="20">SUM(AE39:AE45)</f>
        <v>1069.3494289509999</v>
      </c>
      <c r="AF46" s="26">
        <f t="shared" si="20"/>
        <v>1095.534675141</v>
      </c>
      <c r="AG46" s="26">
        <f t="shared" ref="AG46:AH46" si="21">SUM(AG39:AG45)</f>
        <v>1127.523405421</v>
      </c>
      <c r="AH46" s="26">
        <f t="shared" si="21"/>
        <v>1160.9782419409999</v>
      </c>
      <c r="AI46" s="26">
        <f t="shared" ref="AI46:AJ46" si="22">SUM(AI39:AI45)</f>
        <v>1203.8257147009999</v>
      </c>
      <c r="AJ46" s="26">
        <f t="shared" si="22"/>
        <v>1237.9123205610001</v>
      </c>
      <c r="AK46" s="26">
        <f t="shared" ref="AK46:AL46" si="23">SUM(AK39:AK45)</f>
        <v>1263.5967413709998</v>
      </c>
      <c r="AL46" s="26">
        <f t="shared" si="23"/>
        <v>1309.8220923910001</v>
      </c>
      <c r="AM46" s="26">
        <f t="shared" ref="AM46:AN46" si="24">SUM(AM39:AM45)</f>
        <v>1337.2095102410001</v>
      </c>
      <c r="AN46" s="26">
        <f t="shared" si="24"/>
        <v>1370.6737852009999</v>
      </c>
      <c r="AO46" s="26">
        <f t="shared" ref="AO46:AP46" si="25">SUM(AO39:AO45)</f>
        <v>1415.4825540209997</v>
      </c>
      <c r="AP46" s="26">
        <f t="shared" si="25"/>
        <v>1646.5212237699998</v>
      </c>
    </row>
    <row r="47" spans="2:42" x14ac:dyDescent="0.35">
      <c r="B47" s="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2:42" x14ac:dyDescent="0.35">
      <c r="B48" s="11" t="s">
        <v>63</v>
      </c>
      <c r="C48" s="28">
        <f>+C36+C46</f>
        <v>8286.1276159209992</v>
      </c>
      <c r="D48" s="28">
        <f t="shared" ref="D48:AD48" si="26">+D36+D46</f>
        <v>7669.5659398550015</v>
      </c>
      <c r="E48" s="28">
        <f t="shared" si="26"/>
        <v>7633.6481173070006</v>
      </c>
      <c r="F48" s="28">
        <f t="shared" si="26"/>
        <v>7287.0798359969995</v>
      </c>
      <c r="G48" s="28">
        <f t="shared" si="26"/>
        <v>7180.7590349669999</v>
      </c>
      <c r="H48" s="28">
        <f t="shared" si="26"/>
        <v>7066.8404336789999</v>
      </c>
      <c r="I48" s="28">
        <f t="shared" si="26"/>
        <v>6422.1356091270009</v>
      </c>
      <c r="J48" s="28">
        <f t="shared" si="26"/>
        <v>6200.1184100169994</v>
      </c>
      <c r="K48" s="28">
        <f t="shared" si="26"/>
        <v>6267.747285443018</v>
      </c>
      <c r="L48" s="28">
        <f t="shared" si="26"/>
        <v>5875.0620570270003</v>
      </c>
      <c r="M48" s="28">
        <f t="shared" si="26"/>
        <v>6331.0699293569996</v>
      </c>
      <c r="N48" s="28">
        <f t="shared" si="26"/>
        <v>6560.7578844968484</v>
      </c>
      <c r="O48" s="28">
        <f t="shared" si="26"/>
        <v>7609.1862842669998</v>
      </c>
      <c r="P48" s="28">
        <f t="shared" si="26"/>
        <v>6450.305779757</v>
      </c>
      <c r="Q48" s="28">
        <f t="shared" si="26"/>
        <v>6575.5511837069989</v>
      </c>
      <c r="R48" s="28">
        <f t="shared" si="26"/>
        <v>6681.192295636999</v>
      </c>
      <c r="S48" s="28">
        <f t="shared" si="26"/>
        <v>7249.6659598823217</v>
      </c>
      <c r="T48" s="28">
        <f t="shared" si="26"/>
        <v>6822.5233697669992</v>
      </c>
      <c r="U48" s="28">
        <f t="shared" si="26"/>
        <v>6627.2254169269991</v>
      </c>
      <c r="V48" s="28">
        <f t="shared" si="26"/>
        <v>6311.1940049290588</v>
      </c>
      <c r="W48" s="28">
        <f t="shared" si="26"/>
        <v>6288.8977275370007</v>
      </c>
      <c r="X48" s="28">
        <f t="shared" si="26"/>
        <v>6374.8464629770006</v>
      </c>
      <c r="Y48" s="28">
        <f t="shared" si="26"/>
        <v>6723.2318746170004</v>
      </c>
      <c r="Z48" s="28">
        <f t="shared" si="26"/>
        <v>6977.0797631069991</v>
      </c>
      <c r="AA48" s="28">
        <f t="shared" si="26"/>
        <v>8038.1114797269993</v>
      </c>
      <c r="AB48" s="28">
        <f t="shared" si="26"/>
        <v>8458.3834245769976</v>
      </c>
      <c r="AC48" s="28">
        <f t="shared" si="26"/>
        <v>8924.5055123269995</v>
      </c>
      <c r="AD48" s="28">
        <f t="shared" si="26"/>
        <v>9319.8097547870002</v>
      </c>
      <c r="AE48" s="28">
        <f t="shared" ref="AE48:AF48" si="27">+AE36+AE46</f>
        <v>9283.9096601669989</v>
      </c>
      <c r="AF48" s="28">
        <f t="shared" si="27"/>
        <v>9248.6407879470007</v>
      </c>
      <c r="AG48" s="28">
        <f t="shared" ref="AG48:AH48" si="28">+AG36+AG46</f>
        <v>10133.691762826997</v>
      </c>
      <c r="AH48" s="28">
        <f t="shared" si="28"/>
        <v>10094.590323327</v>
      </c>
      <c r="AI48" s="28">
        <f t="shared" ref="AI48:AJ48" si="29">+AI36+AI46</f>
        <v>10743.792220677002</v>
      </c>
      <c r="AJ48" s="28">
        <f t="shared" si="29"/>
        <v>10687.823010796999</v>
      </c>
      <c r="AK48" s="28">
        <f t="shared" ref="AK48:AL48" si="30">+AK36+AK46</f>
        <v>10906.614788067001</v>
      </c>
      <c r="AL48" s="28">
        <f t="shared" si="30"/>
        <v>11412.143187796999</v>
      </c>
      <c r="AM48" s="28">
        <f t="shared" ref="AM48:AN48" si="31">+AM36+AM46</f>
        <v>11858.672904027002</v>
      </c>
      <c r="AN48" s="28">
        <f t="shared" si="31"/>
        <v>12394.808418806999</v>
      </c>
      <c r="AO48" s="28">
        <f t="shared" ref="AO48:AP48" si="32">+AO36+AO46</f>
        <v>12674.207085697002</v>
      </c>
      <c r="AP48" s="28">
        <f t="shared" si="32"/>
        <v>12497.442522785999</v>
      </c>
    </row>
    <row r="49" spans="3:41" x14ac:dyDescent="0.35"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3:41" x14ac:dyDescent="0.3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/>
      <c r="AF50"/>
      <c r="AG50"/>
      <c r="AH50" s="29"/>
      <c r="AI50" s="29"/>
      <c r="AJ50" s="29"/>
      <c r="AK50" s="29"/>
      <c r="AL50" s="29"/>
      <c r="AM50" s="29"/>
      <c r="AN50" s="29"/>
      <c r="AO50" s="29"/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9F68-0B22-44B9-8634-BB79E41725C0}">
  <dimension ref="B6:AP33"/>
  <sheetViews>
    <sheetView showGridLines="0" tabSelected="1" zoomScale="90" zoomScaleNormal="90" workbookViewId="0">
      <pane xSplit="2" ySplit="7" topLeftCell="AG8" activePane="bottomRight" state="frozen"/>
      <selection pane="topRight" activeCell="B1" sqref="B1"/>
      <selection pane="bottomLeft" activeCell="A5" sqref="A5"/>
      <selection pane="bottomRight" activeCell="AS25" sqref="AS25"/>
    </sheetView>
  </sheetViews>
  <sheetFormatPr defaultColWidth="11.54296875" defaultRowHeight="14" x14ac:dyDescent="0.3"/>
  <cols>
    <col min="1" max="1" width="3.08984375" style="4" customWidth="1"/>
    <col min="2" max="2" width="47.36328125" style="4" customWidth="1"/>
    <col min="3" max="29" width="11.54296875" style="4"/>
    <col min="30" max="41" width="14.36328125" style="4" bestFit="1" customWidth="1"/>
    <col min="42" max="16384" width="11.54296875" style="4"/>
  </cols>
  <sheetData>
    <row r="6" spans="2:42" s="1" customFormat="1" x14ac:dyDescent="0.3"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</row>
    <row r="7" spans="2:42" s="17" customFormat="1" ht="13" x14ac:dyDescent="0.3"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  <c r="AP7" s="16" t="s">
        <v>93</v>
      </c>
    </row>
    <row r="9" spans="2:42" ht="18" x14ac:dyDescent="0.4">
      <c r="B9" s="8" t="s">
        <v>64</v>
      </c>
    </row>
    <row r="11" spans="2:42" x14ac:dyDescent="0.3">
      <c r="B11" s="7" t="s">
        <v>65</v>
      </c>
    </row>
    <row r="12" spans="2:42" x14ac:dyDescent="0.3">
      <c r="B12" s="6" t="s">
        <v>84</v>
      </c>
      <c r="C12" s="12">
        <v>58.12708474999998</v>
      </c>
      <c r="D12" s="12">
        <v>61.15795533</v>
      </c>
      <c r="E12" s="12">
        <v>60.472229829999989</v>
      </c>
      <c r="F12" s="12">
        <v>62.817048099999987</v>
      </c>
      <c r="G12" s="12">
        <v>61.449780019999992</v>
      </c>
      <c r="H12" s="12">
        <v>59.131273039999996</v>
      </c>
      <c r="I12" s="12">
        <v>56.098376510000001</v>
      </c>
      <c r="J12" s="12">
        <v>55.050644139999974</v>
      </c>
      <c r="K12" s="12">
        <v>55.798761290000044</v>
      </c>
      <c r="L12" s="12">
        <v>57.436700700000003</v>
      </c>
      <c r="M12" s="12">
        <v>61.919315980000007</v>
      </c>
      <c r="N12" s="12">
        <v>65.019946990000022</v>
      </c>
      <c r="O12" s="12">
        <v>74.113810609999973</v>
      </c>
      <c r="P12" s="12">
        <v>73.554431079999986</v>
      </c>
      <c r="Q12" s="12">
        <v>70.529133050000013</v>
      </c>
      <c r="R12" s="12">
        <v>65.51405127999999</v>
      </c>
      <c r="S12" s="12">
        <v>64.084283360000001</v>
      </c>
      <c r="T12" s="12">
        <v>58.989283409999999</v>
      </c>
      <c r="U12" s="12">
        <v>44.507185519999993</v>
      </c>
      <c r="V12" s="12">
        <v>39.693969279999997</v>
      </c>
      <c r="W12" s="12">
        <v>37.783046819999996</v>
      </c>
      <c r="X12" s="12">
        <v>32.91843549</v>
      </c>
      <c r="Y12" s="12">
        <v>34.163663790000001</v>
      </c>
      <c r="Z12" s="12">
        <v>34.769872030000002</v>
      </c>
      <c r="AA12" s="12">
        <v>39.031273980000002</v>
      </c>
      <c r="AB12" s="12">
        <v>45.004161749999994</v>
      </c>
      <c r="AC12" s="12">
        <v>64.052827129999997</v>
      </c>
      <c r="AD12" s="12">
        <v>92.666639790000005</v>
      </c>
      <c r="AE12" s="12">
        <v>130.89731935999998</v>
      </c>
      <c r="AF12" s="12">
        <v>143.37955045999999</v>
      </c>
      <c r="AG12" s="12">
        <v>159.50214592</v>
      </c>
      <c r="AH12" s="12">
        <v>182.43215981000003</v>
      </c>
      <c r="AI12" s="12">
        <v>193.94608066999996</v>
      </c>
      <c r="AJ12" s="12">
        <v>193.57172658000002</v>
      </c>
      <c r="AK12" s="12">
        <v>195.37369602999999</v>
      </c>
      <c r="AL12" s="12">
        <v>198.68136725999997</v>
      </c>
      <c r="AM12" s="12">
        <v>197.40495887000003</v>
      </c>
      <c r="AN12" s="12">
        <v>189.41979550000002</v>
      </c>
      <c r="AO12" s="12">
        <v>194.43120869000003</v>
      </c>
      <c r="AP12" s="12">
        <v>193.67945975000001</v>
      </c>
    </row>
    <row r="13" spans="2:42" x14ac:dyDescent="0.3">
      <c r="B13" s="9" t="s">
        <v>83</v>
      </c>
      <c r="C13" s="13">
        <v>20.348890619999999</v>
      </c>
      <c r="D13" s="13">
        <v>21.639774589999995</v>
      </c>
      <c r="E13" s="13">
        <v>22.286752929999995</v>
      </c>
      <c r="F13" s="13">
        <v>22.996533490000004</v>
      </c>
      <c r="G13" s="13">
        <v>23.764769240000003</v>
      </c>
      <c r="H13" s="13">
        <v>24.698972830000002</v>
      </c>
      <c r="I13" s="13">
        <v>26.753840439999998</v>
      </c>
      <c r="J13" s="13">
        <v>27.152372990000003</v>
      </c>
      <c r="K13" s="13">
        <v>27.659155969999993</v>
      </c>
      <c r="L13" s="13">
        <v>30.847133979999995</v>
      </c>
      <c r="M13" s="13">
        <v>34.029559400000004</v>
      </c>
      <c r="N13" s="13">
        <v>37.724763579999994</v>
      </c>
      <c r="O13" s="13">
        <v>46.145029940000001</v>
      </c>
      <c r="P13" s="13">
        <v>45.534353939999995</v>
      </c>
      <c r="Q13" s="13">
        <v>42.598438530000003</v>
      </c>
      <c r="R13" s="13">
        <v>38.856482129999996</v>
      </c>
      <c r="S13" s="13">
        <v>37.177332130000003</v>
      </c>
      <c r="T13" s="13">
        <v>33.188299400000005</v>
      </c>
      <c r="U13" s="13">
        <v>22.7842834</v>
      </c>
      <c r="V13" s="13">
        <v>17.086395270000004</v>
      </c>
      <c r="W13" s="13">
        <v>15.46423165</v>
      </c>
      <c r="X13" s="13">
        <v>14.023472239999998</v>
      </c>
      <c r="Y13" s="13">
        <v>13.166138569999998</v>
      </c>
      <c r="Z13" s="13">
        <v>12.69049253</v>
      </c>
      <c r="AA13" s="13">
        <v>14.221175300000001</v>
      </c>
      <c r="AB13" s="13">
        <v>19.283340169999999</v>
      </c>
      <c r="AC13" s="13">
        <v>31.353253270000003</v>
      </c>
      <c r="AD13" s="13">
        <v>52.508774349999996</v>
      </c>
      <c r="AE13" s="13">
        <v>81.464757660000004</v>
      </c>
      <c r="AF13" s="13">
        <v>90.759754799999996</v>
      </c>
      <c r="AG13" s="13">
        <v>105.04429915999999</v>
      </c>
      <c r="AH13" s="13">
        <v>121.89172505000001</v>
      </c>
      <c r="AI13" s="13">
        <v>128.38087838000001</v>
      </c>
      <c r="AJ13" s="13">
        <v>130.68680581999999</v>
      </c>
      <c r="AK13" s="13">
        <v>132.61462734</v>
      </c>
      <c r="AL13" s="13">
        <v>132.05111586999999</v>
      </c>
      <c r="AM13" s="13">
        <v>130.46853949000001</v>
      </c>
      <c r="AN13" s="13">
        <v>124.16382488000001</v>
      </c>
      <c r="AO13" s="13">
        <v>126.69168071999999</v>
      </c>
      <c r="AP13" s="13">
        <v>126.25285408000001</v>
      </c>
    </row>
    <row r="14" spans="2:42" s="1" customFormat="1" x14ac:dyDescent="0.3">
      <c r="B14" s="7" t="s">
        <v>66</v>
      </c>
      <c r="C14" s="14">
        <f t="shared" ref="C14:AD14" si="0">+C12-C13</f>
        <v>37.778194129999981</v>
      </c>
      <c r="D14" s="14">
        <f t="shared" si="0"/>
        <v>39.518180740000005</v>
      </c>
      <c r="E14" s="14">
        <f t="shared" si="0"/>
        <v>38.185476899999998</v>
      </c>
      <c r="F14" s="14">
        <f t="shared" si="0"/>
        <v>39.820514609999982</v>
      </c>
      <c r="G14" s="14">
        <f t="shared" si="0"/>
        <v>37.685010779999985</v>
      </c>
      <c r="H14" s="14">
        <f t="shared" si="0"/>
        <v>34.432300209999994</v>
      </c>
      <c r="I14" s="14">
        <f t="shared" si="0"/>
        <v>29.344536070000004</v>
      </c>
      <c r="J14" s="14">
        <f t="shared" si="0"/>
        <v>27.898271149999971</v>
      </c>
      <c r="K14" s="14">
        <f t="shared" si="0"/>
        <v>28.139605320000051</v>
      </c>
      <c r="L14" s="14">
        <f t="shared" si="0"/>
        <v>26.589566720000008</v>
      </c>
      <c r="M14" s="14">
        <f t="shared" si="0"/>
        <v>27.889756580000004</v>
      </c>
      <c r="N14" s="14">
        <f t="shared" si="0"/>
        <v>27.295183410000028</v>
      </c>
      <c r="O14" s="14">
        <f t="shared" si="0"/>
        <v>27.968780669999973</v>
      </c>
      <c r="P14" s="14">
        <f t="shared" si="0"/>
        <v>28.020077139999991</v>
      </c>
      <c r="Q14" s="14">
        <f t="shared" si="0"/>
        <v>27.93069452000001</v>
      </c>
      <c r="R14" s="14">
        <f t="shared" si="0"/>
        <v>26.657569149999993</v>
      </c>
      <c r="S14" s="14">
        <f t="shared" si="0"/>
        <v>26.906951229999997</v>
      </c>
      <c r="T14" s="14">
        <f t="shared" si="0"/>
        <v>25.800984009999993</v>
      </c>
      <c r="U14" s="14">
        <f t="shared" si="0"/>
        <v>21.722902119999993</v>
      </c>
      <c r="V14" s="14">
        <f t="shared" si="0"/>
        <v>22.607574009999993</v>
      </c>
      <c r="W14" s="14">
        <f t="shared" si="0"/>
        <v>22.318815169999993</v>
      </c>
      <c r="X14" s="14">
        <f t="shared" si="0"/>
        <v>18.894963250000004</v>
      </c>
      <c r="Y14" s="14">
        <f t="shared" si="0"/>
        <v>20.997525220000004</v>
      </c>
      <c r="Z14" s="14">
        <f t="shared" si="0"/>
        <v>22.079379500000002</v>
      </c>
      <c r="AA14" s="14">
        <f t="shared" si="0"/>
        <v>24.810098680000003</v>
      </c>
      <c r="AB14" s="14">
        <f t="shared" si="0"/>
        <v>25.720821579999996</v>
      </c>
      <c r="AC14" s="14">
        <f t="shared" si="0"/>
        <v>32.699573859999994</v>
      </c>
      <c r="AD14" s="14">
        <f t="shared" si="0"/>
        <v>40.157865440000009</v>
      </c>
      <c r="AE14" s="14">
        <f t="shared" ref="AE14:AF14" si="1">+AE12-AE13</f>
        <v>49.43256169999998</v>
      </c>
      <c r="AF14" s="14">
        <f t="shared" si="1"/>
        <v>52.619795659999994</v>
      </c>
      <c r="AG14" s="14">
        <f t="shared" ref="AG14:AH14" si="2">+AG12-AG13</f>
        <v>54.45784676000001</v>
      </c>
      <c r="AH14" s="14">
        <f t="shared" si="2"/>
        <v>60.540434760000025</v>
      </c>
      <c r="AI14" s="14">
        <f t="shared" ref="AI14:AJ14" si="3">+AI12-AI13</f>
        <v>65.565202289999945</v>
      </c>
      <c r="AJ14" s="14">
        <f t="shared" si="3"/>
        <v>62.884920760000028</v>
      </c>
      <c r="AK14" s="14">
        <f t="shared" ref="AK14:AL14" si="4">+AK12-AK13</f>
        <v>62.759068689999992</v>
      </c>
      <c r="AL14" s="14">
        <f t="shared" si="4"/>
        <v>66.630251389999984</v>
      </c>
      <c r="AM14" s="14">
        <f t="shared" ref="AM14:AN14" si="5">+AM12-AM13</f>
        <v>66.936419380000018</v>
      </c>
      <c r="AN14" s="14">
        <f t="shared" si="5"/>
        <v>65.255970620000014</v>
      </c>
      <c r="AO14" s="14">
        <f t="shared" ref="AO14" si="6">+AO12-AO13</f>
        <v>67.73952797000004</v>
      </c>
      <c r="AP14" s="14">
        <v>67.400000000000006</v>
      </c>
    </row>
    <row r="16" spans="2:42" x14ac:dyDescent="0.3">
      <c r="B16" s="7" t="s">
        <v>67</v>
      </c>
    </row>
    <row r="17" spans="2:42" x14ac:dyDescent="0.3">
      <c r="B17" s="6" t="s">
        <v>68</v>
      </c>
      <c r="C17" s="18">
        <v>6.3293033499999982</v>
      </c>
      <c r="D17" s="18">
        <v>2.3726992599999996</v>
      </c>
      <c r="E17" s="18">
        <v>4.4344609399999992</v>
      </c>
      <c r="F17" s="18">
        <v>3.3713106499999999</v>
      </c>
      <c r="G17" s="18">
        <v>4.1276801599999988</v>
      </c>
      <c r="H17" s="18">
        <v>3.2694670899999996</v>
      </c>
      <c r="I17" s="18">
        <v>5.0126784200000003</v>
      </c>
      <c r="J17" s="18">
        <v>3.5650692999999998</v>
      </c>
      <c r="K17" s="18">
        <v>5.6670545399999979</v>
      </c>
      <c r="L17" s="18">
        <v>3.05914537</v>
      </c>
      <c r="M17" s="18">
        <v>5.0320687299999998</v>
      </c>
      <c r="N17" s="18">
        <v>3.6922583099999997</v>
      </c>
      <c r="O17" s="18">
        <v>5.4016704299999994</v>
      </c>
      <c r="P17" s="18">
        <v>2.3503910199999996</v>
      </c>
      <c r="Q17" s="18">
        <v>5.1270451599999998</v>
      </c>
      <c r="R17" s="18">
        <v>2.8157853899999998</v>
      </c>
      <c r="S17" s="18">
        <v>5.3543525399999989</v>
      </c>
      <c r="T17" s="18">
        <v>3.0725670400000005</v>
      </c>
      <c r="U17" s="18">
        <v>1.9404469099999999</v>
      </c>
      <c r="V17" s="18">
        <v>2.6105875200000002</v>
      </c>
      <c r="W17" s="18">
        <v>2.7944606800000003</v>
      </c>
      <c r="X17" s="18">
        <v>3.0397115599999998</v>
      </c>
      <c r="Y17" s="18">
        <v>4.2715775199999992</v>
      </c>
      <c r="Z17" s="18">
        <v>4.7517173499999998</v>
      </c>
      <c r="AA17" s="18">
        <v>6.2354212900000006</v>
      </c>
      <c r="AB17" s="18">
        <v>3.9494326099999997</v>
      </c>
      <c r="AC17" s="18">
        <v>4.2686673400000004</v>
      </c>
      <c r="AD17" s="18">
        <v>6.2785735399999982</v>
      </c>
      <c r="AE17" s="18">
        <v>5.2942770499999998</v>
      </c>
      <c r="AF17" s="18">
        <v>4.8114583699999995</v>
      </c>
      <c r="AG17" s="18">
        <v>6.5073072199999995</v>
      </c>
      <c r="AH17" s="18">
        <v>11.10940843</v>
      </c>
      <c r="AI17" s="18">
        <v>10.09069423</v>
      </c>
      <c r="AJ17" s="18">
        <v>9.4724099200000005</v>
      </c>
      <c r="AK17" s="18">
        <v>12.532815919999999</v>
      </c>
      <c r="AL17" s="18">
        <v>10.48994003</v>
      </c>
      <c r="AM17" s="18">
        <v>11.90585843</v>
      </c>
      <c r="AN17" s="18">
        <v>10.583392739999999</v>
      </c>
      <c r="AO17" s="18">
        <v>19.912105090000001</v>
      </c>
      <c r="AP17" s="18">
        <v>14.051444090000004</v>
      </c>
    </row>
    <row r="18" spans="2:42" x14ac:dyDescent="0.3">
      <c r="B18" s="6" t="s">
        <v>69</v>
      </c>
      <c r="C18" s="12">
        <v>-1.1202129099999985</v>
      </c>
      <c r="D18" s="12">
        <v>-5.2060004000000006</v>
      </c>
      <c r="E18" s="12">
        <v>1.1887842500000005</v>
      </c>
      <c r="F18" s="12">
        <v>3.7090480000000245E-2</v>
      </c>
      <c r="G18" s="12">
        <v>1.0622974200000006</v>
      </c>
      <c r="H18" s="12">
        <v>0.27039524999999964</v>
      </c>
      <c r="I18" s="12">
        <v>-0.19751956000000015</v>
      </c>
      <c r="J18" s="12">
        <v>-0.59783762999999979</v>
      </c>
      <c r="K18" s="12">
        <v>-0.21331137999999999</v>
      </c>
      <c r="L18" s="12">
        <v>0.97922866000000042</v>
      </c>
      <c r="M18" s="12">
        <v>-0.79605832000000021</v>
      </c>
      <c r="N18" s="12">
        <v>-1.44439725</v>
      </c>
      <c r="O18" s="12">
        <v>0.2523953999999996</v>
      </c>
      <c r="P18" s="12">
        <v>0.75613867000000046</v>
      </c>
      <c r="Q18" s="12">
        <v>6.3110670000000119E-2</v>
      </c>
      <c r="R18" s="12">
        <v>-0.16914221999999898</v>
      </c>
      <c r="S18" s="12">
        <v>-2.02830836</v>
      </c>
      <c r="T18" s="12">
        <v>-0.35777576000000011</v>
      </c>
      <c r="U18" s="12">
        <v>-3.9497069800000002</v>
      </c>
      <c r="V18" s="12">
        <v>-0.43678303999999912</v>
      </c>
      <c r="W18" s="12">
        <v>-4.9941749999999986E-2</v>
      </c>
      <c r="X18" s="12">
        <v>-7.0876149999999305E-2</v>
      </c>
      <c r="Y18" s="12">
        <v>0.23403280000000037</v>
      </c>
      <c r="Z18" s="12">
        <v>-0.11217104000000006</v>
      </c>
      <c r="AA18" s="12">
        <v>-1.3471038799999999</v>
      </c>
      <c r="AB18" s="12">
        <v>0.56553184000000001</v>
      </c>
      <c r="AC18" s="12">
        <v>-7.3695859999999891E-2</v>
      </c>
      <c r="AD18" s="12">
        <v>-0.32920574999999974</v>
      </c>
      <c r="AE18" s="12">
        <v>-1.5730032699999996</v>
      </c>
      <c r="AF18" s="12">
        <v>1.70394866</v>
      </c>
      <c r="AG18" s="12">
        <v>-3.6363390500000001</v>
      </c>
      <c r="AH18" s="12">
        <v>2.1161049999999904E-2</v>
      </c>
      <c r="AI18" s="12">
        <v>1.8665599200000003</v>
      </c>
      <c r="AJ18" s="12">
        <v>0.15978970999999995</v>
      </c>
      <c r="AK18" s="12">
        <v>-0.35064158999999995</v>
      </c>
      <c r="AL18" s="12">
        <v>0.32805663000000002</v>
      </c>
      <c r="AM18" s="12">
        <v>-0.61998551999999996</v>
      </c>
      <c r="AN18" s="12">
        <v>1.9843614300000001</v>
      </c>
      <c r="AO18" s="12">
        <v>2.1603507199999994</v>
      </c>
      <c r="AP18" s="12">
        <v>0.88145980000000002</v>
      </c>
    </row>
    <row r="19" spans="2:42" x14ac:dyDescent="0.3">
      <c r="B19" s="9" t="s">
        <v>70</v>
      </c>
      <c r="C19" s="13">
        <v>0.57416503999999979</v>
      </c>
      <c r="D19" s="13">
        <v>0.35076544999999998</v>
      </c>
      <c r="E19" s="13">
        <v>0.55610190999999998</v>
      </c>
      <c r="F19" s="13">
        <v>0.14968639000000003</v>
      </c>
      <c r="G19" s="13">
        <v>0.32155061000000018</v>
      </c>
      <c r="H19" s="13">
        <v>0.35407315</v>
      </c>
      <c r="I19" s="13">
        <v>0.25463672999999998</v>
      </c>
      <c r="J19" s="13">
        <v>0.20126192000000004</v>
      </c>
      <c r="K19" s="13">
        <v>0.91304068999999999</v>
      </c>
      <c r="L19" s="13">
        <v>0.11498995999999999</v>
      </c>
      <c r="M19" s="13">
        <v>0.5298697</v>
      </c>
      <c r="N19" s="13">
        <v>0.56394208000000001</v>
      </c>
      <c r="O19" s="13">
        <v>0.46139548999999996</v>
      </c>
      <c r="P19" s="13">
        <v>0.94478868000000005</v>
      </c>
      <c r="Q19" s="13">
        <v>0.51207532999999994</v>
      </c>
      <c r="R19" s="13">
        <v>0.21671525</v>
      </c>
      <c r="S19" s="13">
        <v>1.2000733300000002</v>
      </c>
      <c r="T19" s="13">
        <v>0.24047404</v>
      </c>
      <c r="U19" s="13">
        <v>0.19088045000000001</v>
      </c>
      <c r="V19" s="13">
        <v>0.40653362999999998</v>
      </c>
      <c r="W19" s="13">
        <v>0.24491403999999997</v>
      </c>
      <c r="X19" s="13">
        <v>9.6779769999999987E-2</v>
      </c>
      <c r="Y19" s="13">
        <v>8.7220389999999995E-2</v>
      </c>
      <c r="Z19" s="13">
        <v>0.11134070000000001</v>
      </c>
      <c r="AA19" s="13">
        <v>0.12605987999999996</v>
      </c>
      <c r="AB19" s="13">
        <v>1.6335189999999999E-2</v>
      </c>
      <c r="AC19" s="13">
        <v>2.3910809999999998E-2</v>
      </c>
      <c r="AD19" s="13">
        <v>0.20835453000000004</v>
      </c>
      <c r="AE19" s="13">
        <v>3.1272019999999998E-2</v>
      </c>
      <c r="AF19" s="13">
        <v>3.9296980000000002E-2</v>
      </c>
      <c r="AG19" s="13">
        <v>5.1517009999999995E-2</v>
      </c>
      <c r="AH19" s="13">
        <v>0.10619957000000001</v>
      </c>
      <c r="AI19" s="13">
        <v>0.26514166</v>
      </c>
      <c r="AJ19" s="13">
        <v>7.0502389999999998E-2</v>
      </c>
      <c r="AK19" s="13">
        <v>9.9505330000000017E-2</v>
      </c>
      <c r="AL19" s="13">
        <v>0.13503307000000001</v>
      </c>
      <c r="AM19" s="13">
        <v>0.20153601000000002</v>
      </c>
      <c r="AN19" s="13">
        <v>0.12570571</v>
      </c>
      <c r="AO19" s="13">
        <v>0.22947408000000002</v>
      </c>
      <c r="AP19" s="13">
        <v>0.41712414999999997</v>
      </c>
    </row>
    <row r="20" spans="2:42" s="1" customFormat="1" x14ac:dyDescent="0.3">
      <c r="B20" s="7" t="s">
        <v>71</v>
      </c>
      <c r="C20" s="19">
        <f t="shared" ref="C20:AD20" si="7">SUM(C17:C19)</f>
        <v>5.7832554799999993</v>
      </c>
      <c r="D20" s="19">
        <f t="shared" si="7"/>
        <v>-2.4825356900000011</v>
      </c>
      <c r="E20" s="19">
        <f t="shared" si="7"/>
        <v>6.1793470999999993</v>
      </c>
      <c r="F20" s="19">
        <f t="shared" si="7"/>
        <v>3.5580875199999999</v>
      </c>
      <c r="G20" s="19">
        <f t="shared" si="7"/>
        <v>5.5115281899999991</v>
      </c>
      <c r="H20" s="19">
        <f t="shared" si="7"/>
        <v>3.8939354899999992</v>
      </c>
      <c r="I20" s="19">
        <f t="shared" si="7"/>
        <v>5.06979559</v>
      </c>
      <c r="J20" s="19">
        <f t="shared" si="7"/>
        <v>3.1684935899999997</v>
      </c>
      <c r="K20" s="19">
        <f t="shared" si="7"/>
        <v>6.3667838499999974</v>
      </c>
      <c r="L20" s="19">
        <f t="shared" si="7"/>
        <v>4.1533639899999999</v>
      </c>
      <c r="M20" s="19">
        <f t="shared" si="7"/>
        <v>4.7658801099999994</v>
      </c>
      <c r="N20" s="19">
        <f t="shared" si="7"/>
        <v>2.8118031399999999</v>
      </c>
      <c r="O20" s="19">
        <f t="shared" si="7"/>
        <v>6.1154613199999988</v>
      </c>
      <c r="P20" s="19">
        <f t="shared" si="7"/>
        <v>4.0513183699999997</v>
      </c>
      <c r="Q20" s="19">
        <f t="shared" si="7"/>
        <v>5.7022311600000002</v>
      </c>
      <c r="R20" s="19">
        <f t="shared" si="7"/>
        <v>2.8633584200000008</v>
      </c>
      <c r="S20" s="19">
        <f t="shared" si="7"/>
        <v>4.5261175099999988</v>
      </c>
      <c r="T20" s="19">
        <f t="shared" si="7"/>
        <v>2.9552653200000005</v>
      </c>
      <c r="U20" s="19">
        <f t="shared" si="7"/>
        <v>-1.8183796200000002</v>
      </c>
      <c r="V20" s="19">
        <f t="shared" si="7"/>
        <v>2.5803381100000014</v>
      </c>
      <c r="W20" s="19">
        <f t="shared" si="7"/>
        <v>2.9894329700000002</v>
      </c>
      <c r="X20" s="19">
        <f t="shared" si="7"/>
        <v>3.0656151800000004</v>
      </c>
      <c r="Y20" s="19">
        <f t="shared" si="7"/>
        <v>4.5928307099999994</v>
      </c>
      <c r="Z20" s="19">
        <f t="shared" si="7"/>
        <v>4.7508870100000005</v>
      </c>
      <c r="AA20" s="19">
        <f t="shared" si="7"/>
        <v>5.0143772900000005</v>
      </c>
      <c r="AB20" s="19">
        <f t="shared" si="7"/>
        <v>4.5312996400000003</v>
      </c>
      <c r="AC20" s="19">
        <f t="shared" si="7"/>
        <v>4.2188822900000007</v>
      </c>
      <c r="AD20" s="19">
        <f t="shared" si="7"/>
        <v>6.1577223199999986</v>
      </c>
      <c r="AE20" s="19">
        <f t="shared" ref="AE20:AF20" si="8">SUM(AE17:AE19)</f>
        <v>3.7525458</v>
      </c>
      <c r="AF20" s="19">
        <f t="shared" si="8"/>
        <v>6.5547040099999991</v>
      </c>
      <c r="AG20" s="19">
        <f t="shared" ref="AG20:AH20" si="9">SUM(AG17:AG19)</f>
        <v>2.9224851799999993</v>
      </c>
      <c r="AH20" s="19">
        <f t="shared" si="9"/>
        <v>11.236769049999999</v>
      </c>
      <c r="AI20" s="19">
        <f t="shared" ref="AI20:AJ20" si="10">SUM(AI17:AI19)</f>
        <v>12.22239581</v>
      </c>
      <c r="AJ20" s="19">
        <f t="shared" si="10"/>
        <v>9.7027020200000003</v>
      </c>
      <c r="AK20" s="19">
        <f t="shared" ref="AK20:AL20" si="11">SUM(AK17:AK19)</f>
        <v>12.281679659999998</v>
      </c>
      <c r="AL20" s="19">
        <f t="shared" si="11"/>
        <v>10.953029730000001</v>
      </c>
      <c r="AM20" s="19">
        <f t="shared" ref="AM20:AN20" si="12">SUM(AM17:AM19)</f>
        <v>11.48740892</v>
      </c>
      <c r="AN20" s="19">
        <f t="shared" si="12"/>
        <v>12.693459879999999</v>
      </c>
      <c r="AO20" s="19">
        <f t="shared" ref="AO20" si="13">SUM(AO17:AO19)</f>
        <v>22.30192989</v>
      </c>
      <c r="AP20" s="19">
        <v>15.350028040000003</v>
      </c>
    </row>
    <row r="21" spans="2:42" x14ac:dyDescent="0.3">
      <c r="B21" s="5"/>
    </row>
    <row r="22" spans="2:42" x14ac:dyDescent="0.3">
      <c r="B22" s="11" t="s">
        <v>72</v>
      </c>
      <c r="C22" s="20">
        <f t="shared" ref="C22:AC22" si="14">+C14+C20</f>
        <v>43.561449609999983</v>
      </c>
      <c r="D22" s="20">
        <f t="shared" si="14"/>
        <v>37.035645050000007</v>
      </c>
      <c r="E22" s="20">
        <f t="shared" si="14"/>
        <v>44.364823999999999</v>
      </c>
      <c r="F22" s="20">
        <f t="shared" si="14"/>
        <v>43.378602129999983</v>
      </c>
      <c r="G22" s="20">
        <f t="shared" si="14"/>
        <v>43.196538969999985</v>
      </c>
      <c r="H22" s="20">
        <f t="shared" si="14"/>
        <v>38.326235699999991</v>
      </c>
      <c r="I22" s="20">
        <f t="shared" si="14"/>
        <v>34.414331660000002</v>
      </c>
      <c r="J22" s="20">
        <f t="shared" si="14"/>
        <v>31.066764739999972</v>
      </c>
      <c r="K22" s="20">
        <f t="shared" si="14"/>
        <v>34.506389170000048</v>
      </c>
      <c r="L22" s="20">
        <f t="shared" si="14"/>
        <v>30.742930710000007</v>
      </c>
      <c r="M22" s="20">
        <f t="shared" si="14"/>
        <v>32.655636690000001</v>
      </c>
      <c r="N22" s="20">
        <f t="shared" si="14"/>
        <v>30.106986550000027</v>
      </c>
      <c r="O22" s="20">
        <f t="shared" si="14"/>
        <v>34.084241989999974</v>
      </c>
      <c r="P22" s="20">
        <f t="shared" si="14"/>
        <v>32.071395509999988</v>
      </c>
      <c r="Q22" s="20">
        <f t="shared" si="14"/>
        <v>33.632925680000014</v>
      </c>
      <c r="R22" s="20">
        <f t="shared" si="14"/>
        <v>29.520927569999994</v>
      </c>
      <c r="S22" s="20">
        <f t="shared" si="14"/>
        <v>31.433068739999996</v>
      </c>
      <c r="T22" s="20">
        <f t="shared" si="14"/>
        <v>28.756249329999996</v>
      </c>
      <c r="U22" s="20">
        <f t="shared" si="14"/>
        <v>19.904522499999992</v>
      </c>
      <c r="V22" s="20">
        <f t="shared" si="14"/>
        <v>25.187912119999993</v>
      </c>
      <c r="W22" s="20">
        <f t="shared" si="14"/>
        <v>25.308248139999993</v>
      </c>
      <c r="X22" s="20">
        <f t="shared" si="14"/>
        <v>21.960578430000005</v>
      </c>
      <c r="Y22" s="20">
        <f t="shared" si="14"/>
        <v>25.590355930000001</v>
      </c>
      <c r="Z22" s="20">
        <f t="shared" si="14"/>
        <v>26.830266510000001</v>
      </c>
      <c r="AA22" s="20">
        <f t="shared" si="14"/>
        <v>29.824475970000002</v>
      </c>
      <c r="AB22" s="20">
        <f t="shared" si="14"/>
        <v>30.252121219999996</v>
      </c>
      <c r="AC22" s="20">
        <f t="shared" si="14"/>
        <v>36.918456149999997</v>
      </c>
      <c r="AD22" s="20">
        <f t="shared" ref="AD22:AI22" si="15">+AD14+AD20</f>
        <v>46.315587760000007</v>
      </c>
      <c r="AE22" s="20">
        <f t="shared" si="15"/>
        <v>53.18510749999998</v>
      </c>
      <c r="AF22" s="20">
        <f t="shared" si="15"/>
        <v>59.174499669999996</v>
      </c>
      <c r="AG22" s="20">
        <f t="shared" si="15"/>
        <v>57.380331940000012</v>
      </c>
      <c r="AH22" s="20">
        <f t="shared" si="15"/>
        <v>71.777203810000032</v>
      </c>
      <c r="AI22" s="20">
        <f t="shared" si="15"/>
        <v>77.78759809999994</v>
      </c>
      <c r="AJ22" s="20">
        <f t="shared" ref="AJ22:AK22" si="16">+AJ14+AJ20</f>
        <v>72.587622780000032</v>
      </c>
      <c r="AK22" s="20">
        <f t="shared" si="16"/>
        <v>75.040748349999987</v>
      </c>
      <c r="AL22" s="20">
        <f t="shared" ref="AL22:AM22" si="17">+AL14+AL20</f>
        <v>77.583281119999981</v>
      </c>
      <c r="AM22" s="20">
        <f t="shared" si="17"/>
        <v>78.423828300000025</v>
      </c>
      <c r="AN22" s="20">
        <f t="shared" ref="AN22:AO22" si="18">+AN14+AN20</f>
        <v>77.949430500000005</v>
      </c>
      <c r="AO22" s="20">
        <f t="shared" si="18"/>
        <v>90.041457860000037</v>
      </c>
      <c r="AP22" s="20">
        <v>82.8</v>
      </c>
    </row>
    <row r="23" spans="2:42" x14ac:dyDescent="0.3">
      <c r="B23" s="5"/>
    </row>
    <row r="24" spans="2:42" x14ac:dyDescent="0.3">
      <c r="B24" s="6" t="s">
        <v>85</v>
      </c>
      <c r="C24" s="12">
        <v>7.2354858599999998</v>
      </c>
      <c r="D24" s="12">
        <v>1.2372469500000001</v>
      </c>
      <c r="E24" s="12">
        <v>12.024335559999999</v>
      </c>
      <c r="F24" s="12">
        <v>4.1427974900000013</v>
      </c>
      <c r="G24" s="12">
        <v>17.71034264</v>
      </c>
      <c r="H24" s="12">
        <v>3.6618192300000003</v>
      </c>
      <c r="I24" s="12">
        <v>4.330924640000001</v>
      </c>
      <c r="J24" s="12">
        <v>0.65187969000000023</v>
      </c>
      <c r="K24" s="12">
        <v>0.79425076053085975</v>
      </c>
      <c r="L24" s="12">
        <v>1.9308309799999999</v>
      </c>
      <c r="M24" s="12">
        <v>1.7702984300000022</v>
      </c>
      <c r="N24" s="12">
        <v>55.134765193763307</v>
      </c>
      <c r="O24" s="12">
        <v>-1.3209297800000013</v>
      </c>
      <c r="P24" s="12">
        <v>0.94172307000000022</v>
      </c>
      <c r="Q24" s="12">
        <v>0.81109195000000001</v>
      </c>
      <c r="R24" s="12">
        <v>0.61151491999999996</v>
      </c>
      <c r="S24" s="12">
        <v>-1.9338641999999997</v>
      </c>
      <c r="T24" s="12">
        <v>-8.9354740000000654E-2</v>
      </c>
      <c r="U24" s="12">
        <v>-2.6067968700000006</v>
      </c>
      <c r="V24" s="12">
        <v>1.5429020300000011</v>
      </c>
      <c r="W24" s="12">
        <v>-0.31069981999999985</v>
      </c>
      <c r="X24" s="12">
        <v>-5.9999999975357543E-8</v>
      </c>
      <c r="Y24" s="12">
        <v>1.3837057499999998</v>
      </c>
      <c r="Z24" s="12">
        <v>0.77110255999999999</v>
      </c>
      <c r="AA24" s="12">
        <v>0.17343458999999994</v>
      </c>
      <c r="AB24" s="12">
        <v>8.1107150400000005</v>
      </c>
      <c r="AC24" s="12">
        <v>0.83346827999999995</v>
      </c>
      <c r="AD24" s="12">
        <v>4.8237233499999999</v>
      </c>
      <c r="AE24" s="12">
        <v>5.75312862</v>
      </c>
      <c r="AF24" s="12">
        <v>6.3307536400000002</v>
      </c>
      <c r="AG24" s="12">
        <v>4.6906672599999997</v>
      </c>
      <c r="AH24" s="12">
        <v>6.4884823000000003</v>
      </c>
      <c r="AI24" s="12">
        <v>9.9534634400000002</v>
      </c>
      <c r="AJ24" s="12">
        <v>3.0289573299999999</v>
      </c>
      <c r="AK24" s="12">
        <v>6.6841755999999997</v>
      </c>
      <c r="AL24" s="12">
        <v>3.5476388299999999</v>
      </c>
      <c r="AM24" s="12">
        <v>4.0383303799999997</v>
      </c>
      <c r="AN24" s="12">
        <v>5.2163062299999998</v>
      </c>
      <c r="AO24" s="12">
        <v>5.0183361</v>
      </c>
      <c r="AP24" s="12">
        <v>6.4820858399999999</v>
      </c>
    </row>
    <row r="25" spans="2:42" x14ac:dyDescent="0.3">
      <c r="B25" s="5"/>
    </row>
    <row r="26" spans="2:42" x14ac:dyDescent="0.3">
      <c r="B26" s="7" t="s">
        <v>73</v>
      </c>
    </row>
    <row r="27" spans="2:42" x14ac:dyDescent="0.3">
      <c r="B27" s="6" t="s">
        <v>74</v>
      </c>
      <c r="C27" s="12">
        <v>7.2463682433449801</v>
      </c>
      <c r="D27" s="12">
        <v>7.8799815400000002</v>
      </c>
      <c r="E27" s="12">
        <v>4.8982827900000006</v>
      </c>
      <c r="F27" s="12">
        <v>6.22975031</v>
      </c>
      <c r="G27" s="12">
        <v>6.1884669000000008</v>
      </c>
      <c r="H27" s="12">
        <v>6.6960098300000004</v>
      </c>
      <c r="I27" s="12">
        <v>7.7675434599999997</v>
      </c>
      <c r="J27" s="12">
        <v>5.84248865</v>
      </c>
      <c r="K27" s="12">
        <v>7.3468452599999994</v>
      </c>
      <c r="L27" s="12">
        <v>10.094082100000001</v>
      </c>
      <c r="M27" s="12">
        <v>6.0827981899999992</v>
      </c>
      <c r="N27" s="12">
        <v>5.2130784500000003</v>
      </c>
      <c r="O27" s="12">
        <v>6.5991881300000008</v>
      </c>
      <c r="P27" s="12">
        <v>6.3114695699999999</v>
      </c>
      <c r="Q27" s="12">
        <v>5.8287678200000004</v>
      </c>
      <c r="R27" s="12">
        <v>5.6506184400000006</v>
      </c>
      <c r="S27" s="12">
        <v>6.3890340599999993</v>
      </c>
      <c r="T27" s="12">
        <v>7.0075023099999996</v>
      </c>
      <c r="U27" s="12">
        <v>4.1714508000000006</v>
      </c>
      <c r="V27" s="12">
        <v>4.6253592300000008</v>
      </c>
      <c r="W27" s="12">
        <v>5.6574525299999996</v>
      </c>
      <c r="X27" s="12">
        <v>5.44804333</v>
      </c>
      <c r="Y27" s="12">
        <v>5.36329425</v>
      </c>
      <c r="Z27" s="12">
        <v>5.9522944800000008</v>
      </c>
      <c r="AA27" s="12">
        <v>4.8878755800000002</v>
      </c>
      <c r="AB27" s="12">
        <v>7.4454567300000001</v>
      </c>
      <c r="AC27" s="12">
        <v>8.2457539900000008</v>
      </c>
      <c r="AD27" s="12">
        <v>8.7259800999999992</v>
      </c>
      <c r="AE27" s="12">
        <v>9.8022352599999998</v>
      </c>
      <c r="AF27" s="12">
        <v>9.7357811400000003</v>
      </c>
      <c r="AG27" s="12">
        <v>9.862295780000002</v>
      </c>
      <c r="AH27" s="12">
        <v>14.18347801</v>
      </c>
      <c r="AI27" s="12">
        <v>13.450331549999998</v>
      </c>
      <c r="AJ27" s="12">
        <v>11.67030512</v>
      </c>
      <c r="AK27" s="12">
        <v>11.760436159999999</v>
      </c>
      <c r="AL27" s="12">
        <v>14.17759906</v>
      </c>
      <c r="AM27" s="12">
        <v>14.31416815</v>
      </c>
      <c r="AN27" s="12">
        <v>13.93843543</v>
      </c>
      <c r="AO27" s="12">
        <v>12.384029570000001</v>
      </c>
      <c r="AP27" s="12">
        <v>13.195473890000001</v>
      </c>
    </row>
    <row r="28" spans="2:42" x14ac:dyDescent="0.3">
      <c r="B28" s="6" t="s">
        <v>75</v>
      </c>
      <c r="C28" s="12">
        <v>0.30895366000000013</v>
      </c>
      <c r="D28" s="12">
        <v>0.32851543</v>
      </c>
      <c r="E28" s="12">
        <v>0.33443070000000008</v>
      </c>
      <c r="F28" s="12">
        <v>0.37600463000000001</v>
      </c>
      <c r="G28" s="12">
        <v>0.4177801000000001</v>
      </c>
      <c r="H28" s="12">
        <v>0.43144953999999996</v>
      </c>
      <c r="I28" s="12">
        <v>0.35623890000000002</v>
      </c>
      <c r="J28" s="12">
        <v>0.38352349000000002</v>
      </c>
      <c r="K28" s="12">
        <v>0.40717621111111107</v>
      </c>
      <c r="L28" s="12">
        <v>0.32291850999999999</v>
      </c>
      <c r="M28" s="12">
        <v>0.31878571999999983</v>
      </c>
      <c r="N28" s="12">
        <v>0.31547438000000005</v>
      </c>
      <c r="O28" s="12">
        <v>0.32512897000000002</v>
      </c>
      <c r="P28" s="12">
        <v>0.69066170999999998</v>
      </c>
      <c r="Q28" s="12">
        <v>0.70486818999999989</v>
      </c>
      <c r="R28" s="12">
        <v>0.72472711000000012</v>
      </c>
      <c r="S28" s="12">
        <v>0.73366358999999981</v>
      </c>
      <c r="T28" s="12">
        <v>0.73527532000000007</v>
      </c>
      <c r="U28" s="12">
        <v>0.85350554999999995</v>
      </c>
      <c r="V28" s="12">
        <v>1.1160078099999999</v>
      </c>
      <c r="W28" s="12">
        <v>0.88224468000000011</v>
      </c>
      <c r="X28" s="12">
        <v>0.81880653000000014</v>
      </c>
      <c r="Y28" s="12">
        <v>0.69090657000000022</v>
      </c>
      <c r="Z28" s="12">
        <v>0.62221300000000002</v>
      </c>
      <c r="AA28" s="12">
        <v>0.61671173000000001</v>
      </c>
      <c r="AB28" s="12">
        <v>0.53261714999999998</v>
      </c>
      <c r="AC28" s="12">
        <v>0.5150355499999999</v>
      </c>
      <c r="AD28" s="12">
        <v>0.57826127000000005</v>
      </c>
      <c r="AE28" s="12">
        <v>0.52855551999999995</v>
      </c>
      <c r="AF28" s="12">
        <v>0.54772734000000001</v>
      </c>
      <c r="AG28" s="12">
        <v>0.55186563</v>
      </c>
      <c r="AH28" s="12">
        <v>0.57843595000000003</v>
      </c>
      <c r="AI28" s="12">
        <v>0.60295343999999995</v>
      </c>
      <c r="AJ28" s="12">
        <v>0.59391656999999998</v>
      </c>
      <c r="AK28" s="12">
        <v>0.59107962999999997</v>
      </c>
      <c r="AL28" s="12">
        <v>0.61403345999999992</v>
      </c>
      <c r="AM28" s="12">
        <v>0.70041947999999998</v>
      </c>
      <c r="AN28" s="12">
        <v>0.69269382999999995</v>
      </c>
      <c r="AO28" s="12">
        <v>0.72153209000000007</v>
      </c>
      <c r="AP28" s="12">
        <v>0.69650319000000005</v>
      </c>
    </row>
    <row r="29" spans="2:42" x14ac:dyDescent="0.3">
      <c r="B29" s="6" t="s">
        <v>76</v>
      </c>
      <c r="C29" s="12">
        <v>0.14900005999999988</v>
      </c>
      <c r="D29" s="12">
        <v>0.112636</v>
      </c>
      <c r="E29" s="12">
        <v>9.0538999999999994E-2</v>
      </c>
      <c r="F29" s="12">
        <v>0.22186075</v>
      </c>
      <c r="G29" s="12">
        <v>0.20383071999999997</v>
      </c>
      <c r="H29" s="12">
        <v>0.20151021000000002</v>
      </c>
      <c r="I29" s="12">
        <v>0.17716587</v>
      </c>
      <c r="J29" s="12">
        <v>0.17477944000000001</v>
      </c>
      <c r="K29" s="12">
        <v>0.28503714499999999</v>
      </c>
      <c r="L29" s="12">
        <v>0.33755229000000003</v>
      </c>
      <c r="M29" s="12">
        <v>0.3376729</v>
      </c>
      <c r="N29" s="12">
        <v>0.33581253999999999</v>
      </c>
      <c r="O29" s="12">
        <v>0.16539659999999998</v>
      </c>
      <c r="P29" s="12">
        <v>0.16458016999999997</v>
      </c>
      <c r="Q29" s="12">
        <v>0.19106767999999999</v>
      </c>
      <c r="R29" s="12">
        <v>0.16015170000000001</v>
      </c>
      <c r="S29" s="12">
        <v>0.18738960999999998</v>
      </c>
      <c r="T29" s="12">
        <v>0.19053196</v>
      </c>
      <c r="U29" s="12">
        <v>0.18605341</v>
      </c>
      <c r="V29" s="12">
        <v>0.18556332</v>
      </c>
      <c r="W29" s="12">
        <v>0.19065367999999999</v>
      </c>
      <c r="X29" s="12">
        <v>0.27157617000000006</v>
      </c>
      <c r="Y29" s="12">
        <v>0.25271508999999998</v>
      </c>
      <c r="Z29" s="12">
        <v>9.8547140000000005E-2</v>
      </c>
      <c r="AA29" s="12">
        <v>0.11955298000000002</v>
      </c>
      <c r="AB29" s="12">
        <v>0.12410450000000001</v>
      </c>
      <c r="AC29" s="12">
        <v>0.12575865</v>
      </c>
      <c r="AD29" s="12">
        <v>0.14362991999999999</v>
      </c>
      <c r="AE29" s="12">
        <v>0.16703039</v>
      </c>
      <c r="AF29" s="12">
        <v>0.18683367000000001</v>
      </c>
      <c r="AG29" s="12">
        <v>0.19004660999999998</v>
      </c>
      <c r="AH29" s="12">
        <v>0.21683078</v>
      </c>
      <c r="AI29" s="12">
        <v>0.21992418999999996</v>
      </c>
      <c r="AJ29" s="12">
        <v>0.22392363000000001</v>
      </c>
      <c r="AK29" s="12">
        <v>0.25029879999999999</v>
      </c>
      <c r="AL29" s="12">
        <v>0.27853927000000001</v>
      </c>
      <c r="AM29" s="12">
        <v>0.31058727999999997</v>
      </c>
      <c r="AN29" s="12">
        <v>0.32621628000000003</v>
      </c>
      <c r="AO29" s="12">
        <v>0.34800650999999999</v>
      </c>
      <c r="AP29" s="12">
        <v>0.35474120999999997</v>
      </c>
    </row>
    <row r="30" spans="2:42" x14ac:dyDescent="0.3">
      <c r="B30" s="9" t="s">
        <v>77</v>
      </c>
      <c r="C30" s="13">
        <v>5.3954659216924536</v>
      </c>
      <c r="D30" s="13">
        <v>4.0382260499999996</v>
      </c>
      <c r="E30" s="13">
        <v>4.7465305099999995</v>
      </c>
      <c r="F30" s="13">
        <v>4.4164772600000006</v>
      </c>
      <c r="G30" s="13">
        <v>5.3320487099999996</v>
      </c>
      <c r="H30" s="13">
        <v>3.8778881100000002</v>
      </c>
      <c r="I30" s="13">
        <v>4.3005378200000006</v>
      </c>
      <c r="J30" s="13">
        <v>3.5536822899999994</v>
      </c>
      <c r="K30" s="13">
        <v>5.07434121</v>
      </c>
      <c r="L30" s="13">
        <v>3.5585535899999998</v>
      </c>
      <c r="M30" s="13">
        <v>4.6325000900000006</v>
      </c>
      <c r="N30" s="13">
        <v>4.9852244700000004</v>
      </c>
      <c r="O30" s="13">
        <v>5.2943905999999998</v>
      </c>
      <c r="P30" s="13">
        <v>2.7181026800000003</v>
      </c>
      <c r="Q30" s="13">
        <v>3.8261140299999994</v>
      </c>
      <c r="R30" s="13">
        <v>2.4339033100000003</v>
      </c>
      <c r="S30" s="13">
        <v>3.96028322</v>
      </c>
      <c r="T30" s="13">
        <v>2.6100092899999998</v>
      </c>
      <c r="U30" s="13">
        <v>3.0546097100000003</v>
      </c>
      <c r="V30" s="13">
        <v>2.4144827200000001</v>
      </c>
      <c r="W30" s="13">
        <v>3.4429919099999999</v>
      </c>
      <c r="X30" s="13">
        <v>2.6064636400000003</v>
      </c>
      <c r="Y30" s="13">
        <v>3.8154031699999997</v>
      </c>
      <c r="Z30" s="13">
        <v>3.6548620100000004</v>
      </c>
      <c r="AA30" s="13">
        <v>4.7033947500000002</v>
      </c>
      <c r="AB30" s="13">
        <v>2.9205116000000002</v>
      </c>
      <c r="AC30" s="13">
        <v>4.1758378300000007</v>
      </c>
      <c r="AD30" s="13">
        <v>5.1705741100000004</v>
      </c>
      <c r="AE30" s="13">
        <v>5.9091367400000001</v>
      </c>
      <c r="AF30" s="13">
        <v>5.4190450999999999</v>
      </c>
      <c r="AG30" s="13">
        <v>5.0197605000000003</v>
      </c>
      <c r="AH30" s="13">
        <v>4.5566627100000003</v>
      </c>
      <c r="AI30" s="13">
        <v>7.1760990800000002</v>
      </c>
      <c r="AJ30" s="13">
        <v>5.8028653500000003</v>
      </c>
      <c r="AK30" s="13">
        <v>5.6324077099999998</v>
      </c>
      <c r="AL30" s="13">
        <v>5.97212399</v>
      </c>
      <c r="AM30" s="13">
        <v>7.57102583</v>
      </c>
      <c r="AN30" s="13">
        <v>6.0441558100000004</v>
      </c>
      <c r="AO30" s="13">
        <v>7.3856477099999989</v>
      </c>
      <c r="AP30" s="13">
        <v>7.0791224699999997</v>
      </c>
    </row>
    <row r="31" spans="2:42" x14ac:dyDescent="0.3">
      <c r="B31" s="7" t="s">
        <v>78</v>
      </c>
      <c r="C31" s="14">
        <f t="shared" ref="C31:AC31" si="19">SUM(C27:C30)</f>
        <v>13.099787885037433</v>
      </c>
      <c r="D31" s="14">
        <f t="shared" si="19"/>
        <v>12.359359019999999</v>
      </c>
      <c r="E31" s="14">
        <f t="shared" si="19"/>
        <v>10.069783000000001</v>
      </c>
      <c r="F31" s="14">
        <f t="shared" si="19"/>
        <v>11.244092950000001</v>
      </c>
      <c r="G31" s="14">
        <f t="shared" si="19"/>
        <v>12.142126430000001</v>
      </c>
      <c r="H31" s="14">
        <f t="shared" si="19"/>
        <v>11.206857690000001</v>
      </c>
      <c r="I31" s="14">
        <f t="shared" si="19"/>
        <v>12.60148605</v>
      </c>
      <c r="J31" s="14">
        <f t="shared" si="19"/>
        <v>9.9544738699999993</v>
      </c>
      <c r="K31" s="14">
        <f t="shared" si="19"/>
        <v>13.113399826111111</v>
      </c>
      <c r="L31" s="14">
        <f t="shared" si="19"/>
        <v>14.313106489999999</v>
      </c>
      <c r="M31" s="14">
        <f t="shared" si="19"/>
        <v>11.371756900000001</v>
      </c>
      <c r="N31" s="14">
        <f t="shared" si="19"/>
        <v>10.84958984</v>
      </c>
      <c r="O31" s="14">
        <f t="shared" si="19"/>
        <v>12.384104300000001</v>
      </c>
      <c r="P31" s="14">
        <f t="shared" si="19"/>
        <v>9.8848141299999988</v>
      </c>
      <c r="Q31" s="14">
        <f t="shared" si="19"/>
        <v>10.55081772</v>
      </c>
      <c r="R31" s="14">
        <f t="shared" si="19"/>
        <v>8.9694005600000004</v>
      </c>
      <c r="S31" s="14">
        <f t="shared" si="19"/>
        <v>11.27037048</v>
      </c>
      <c r="T31" s="14">
        <f t="shared" si="19"/>
        <v>10.543318880000001</v>
      </c>
      <c r="U31" s="14">
        <f t="shared" si="19"/>
        <v>8.2656194700000007</v>
      </c>
      <c r="V31" s="14">
        <f t="shared" si="19"/>
        <v>8.3414130800000006</v>
      </c>
      <c r="W31" s="14">
        <f t="shared" si="19"/>
        <v>10.1733428</v>
      </c>
      <c r="X31" s="14">
        <f t="shared" si="19"/>
        <v>9.1448896700000013</v>
      </c>
      <c r="Y31" s="14">
        <f t="shared" si="19"/>
        <v>10.12231908</v>
      </c>
      <c r="Z31" s="14">
        <f t="shared" si="19"/>
        <v>10.327916630000001</v>
      </c>
      <c r="AA31" s="14">
        <f t="shared" si="19"/>
        <v>10.327535040000001</v>
      </c>
      <c r="AB31" s="14">
        <f t="shared" si="19"/>
        <v>11.022689979999999</v>
      </c>
      <c r="AC31" s="14">
        <f t="shared" si="19"/>
        <v>13.062386020000002</v>
      </c>
      <c r="AD31" s="14">
        <f t="shared" ref="AD31:AI31" si="20">SUM(AD27:AD30)</f>
        <v>14.618445400000001</v>
      </c>
      <c r="AE31" s="14">
        <f t="shared" si="20"/>
        <v>16.406957909999999</v>
      </c>
      <c r="AF31" s="14">
        <f t="shared" si="20"/>
        <v>15.88938725</v>
      </c>
      <c r="AG31" s="14">
        <f t="shared" si="20"/>
        <v>15.623968520000002</v>
      </c>
      <c r="AH31" s="14">
        <f t="shared" si="20"/>
        <v>19.535407450000001</v>
      </c>
      <c r="AI31" s="14">
        <f t="shared" si="20"/>
        <v>21.449308259999999</v>
      </c>
      <c r="AJ31" s="14">
        <f t="shared" ref="AJ31:AK31" si="21">SUM(AJ27:AJ30)</f>
        <v>18.291010669999999</v>
      </c>
      <c r="AK31" s="14">
        <f t="shared" si="21"/>
        <v>18.234222299999999</v>
      </c>
      <c r="AL31" s="14">
        <f t="shared" ref="AL31:AM31" si="22">SUM(AL27:AL30)</f>
        <v>21.04229578</v>
      </c>
      <c r="AM31" s="14">
        <f t="shared" si="22"/>
        <v>22.896200740000001</v>
      </c>
      <c r="AN31" s="14">
        <f t="shared" ref="AN31:AO31" si="23">SUM(AN27:AN30)</f>
        <v>21.001501350000002</v>
      </c>
      <c r="AO31" s="14">
        <f t="shared" si="23"/>
        <v>20.839215879999998</v>
      </c>
      <c r="AP31" s="14">
        <v>21.325840759999998</v>
      </c>
    </row>
    <row r="33" spans="2:42" x14ac:dyDescent="0.3">
      <c r="B33" s="30" t="s">
        <v>79</v>
      </c>
      <c r="C33" s="31">
        <f t="shared" ref="C33:AC33" si="24">+C22-C24-C31</f>
        <v>23.226175864962553</v>
      </c>
      <c r="D33" s="31">
        <f t="shared" si="24"/>
        <v>23.439039080000008</v>
      </c>
      <c r="E33" s="31">
        <f t="shared" si="24"/>
        <v>22.27070544</v>
      </c>
      <c r="F33" s="31">
        <f t="shared" si="24"/>
        <v>27.991711689999981</v>
      </c>
      <c r="G33" s="31">
        <f t="shared" si="24"/>
        <v>13.344069899999983</v>
      </c>
      <c r="H33" s="31">
        <f t="shared" si="24"/>
        <v>23.457558779999992</v>
      </c>
      <c r="I33" s="31">
        <f t="shared" si="24"/>
        <v>17.481920970000004</v>
      </c>
      <c r="J33" s="31">
        <f t="shared" si="24"/>
        <v>20.460411179999973</v>
      </c>
      <c r="K33" s="31">
        <f t="shared" si="24"/>
        <v>20.598738583358077</v>
      </c>
      <c r="L33" s="31">
        <f t="shared" si="24"/>
        <v>14.498993240000008</v>
      </c>
      <c r="M33" s="31">
        <f t="shared" si="24"/>
        <v>19.513581359999996</v>
      </c>
      <c r="N33" s="31">
        <f t="shared" si="24"/>
        <v>-35.877368483763277</v>
      </c>
      <c r="O33" s="31">
        <f t="shared" si="24"/>
        <v>23.021067469999974</v>
      </c>
      <c r="P33" s="31">
        <f t="shared" si="24"/>
        <v>21.244858309999987</v>
      </c>
      <c r="Q33" s="31">
        <f t="shared" si="24"/>
        <v>22.271016010000018</v>
      </c>
      <c r="R33" s="31">
        <f t="shared" si="24"/>
        <v>19.940012089999993</v>
      </c>
      <c r="S33" s="31">
        <f t="shared" si="24"/>
        <v>22.096562459999998</v>
      </c>
      <c r="T33" s="31">
        <f t="shared" si="24"/>
        <v>18.302285189999996</v>
      </c>
      <c r="U33" s="31">
        <f t="shared" si="24"/>
        <v>14.245699899999991</v>
      </c>
      <c r="V33" s="31">
        <f t="shared" si="24"/>
        <v>15.303597009999992</v>
      </c>
      <c r="W33" s="31">
        <f t="shared" si="24"/>
        <v>15.445605159999992</v>
      </c>
      <c r="X33" s="31">
        <f t="shared" si="24"/>
        <v>12.815688820000005</v>
      </c>
      <c r="Y33" s="31">
        <f t="shared" si="24"/>
        <v>14.0843311</v>
      </c>
      <c r="Z33" s="31">
        <f t="shared" si="24"/>
        <v>15.731247320000001</v>
      </c>
      <c r="AA33" s="31">
        <f t="shared" si="24"/>
        <v>19.323506340000002</v>
      </c>
      <c r="AB33" s="31">
        <f t="shared" si="24"/>
        <v>11.118716199999998</v>
      </c>
      <c r="AC33" s="31">
        <f t="shared" si="24"/>
        <v>23.022601849999997</v>
      </c>
      <c r="AD33" s="31">
        <f t="shared" ref="AD33:AI33" si="25">+AD22-AD24-AD31</f>
        <v>26.873419010000006</v>
      </c>
      <c r="AE33" s="31">
        <f t="shared" si="25"/>
        <v>31.025020969999982</v>
      </c>
      <c r="AF33" s="31">
        <f t="shared" si="25"/>
        <v>36.95435878</v>
      </c>
      <c r="AG33" s="31">
        <f t="shared" si="25"/>
        <v>37.065696160000016</v>
      </c>
      <c r="AH33" s="31">
        <f t="shared" si="25"/>
        <v>45.753314060000029</v>
      </c>
      <c r="AI33" s="31">
        <f t="shared" si="25"/>
        <v>46.384826399999938</v>
      </c>
      <c r="AJ33" s="31">
        <f t="shared" ref="AJ33:AK33" si="26">+AJ22-AJ24-AJ31</f>
        <v>51.267654780000036</v>
      </c>
      <c r="AK33" s="31">
        <f t="shared" si="26"/>
        <v>50.122350449999985</v>
      </c>
      <c r="AL33" s="31">
        <f t="shared" ref="AL33:AM33" si="27">+AL22-AL24-AL31</f>
        <v>52.993346509999981</v>
      </c>
      <c r="AM33" s="31">
        <f t="shared" si="27"/>
        <v>51.489297180000023</v>
      </c>
      <c r="AN33" s="31">
        <f t="shared" ref="AN33:AP33" si="28">+AN22-AN24-AN31</f>
        <v>51.731622920000007</v>
      </c>
      <c r="AO33" s="31">
        <f t="shared" si="28"/>
        <v>64.18390588000004</v>
      </c>
      <c r="AP33" s="31">
        <f t="shared" si="28"/>
        <v>54.992073400000002</v>
      </c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68069-34a1-464c-b2ab-d6bb1e7cb551" xsi:nil="true"/>
    <lcf76f155ced4ddcb4097134ff3c332f xmlns="6cb2b01a-5a03-4633-ba5f-a239849d253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3A6119B54BC41B8FB69222BD90BA0" ma:contentTypeVersion="15" ma:contentTypeDescription="Create a new document." ma:contentTypeScope="" ma:versionID="7be541541a95f4e2e424d5a45a930c3a">
  <xsd:schema xmlns:xsd="http://www.w3.org/2001/XMLSchema" xmlns:xs="http://www.w3.org/2001/XMLSchema" xmlns:p="http://schemas.microsoft.com/office/2006/metadata/properties" xmlns:ns2="6cb2b01a-5a03-4633-ba5f-a239849d2534" xmlns:ns3="22768069-34a1-464c-b2ab-d6bb1e7cb551" targetNamespace="http://schemas.microsoft.com/office/2006/metadata/properties" ma:root="true" ma:fieldsID="fdfdef91a434c03f55623a7243eb926b" ns2:_="" ns3:_="">
    <xsd:import namespace="6cb2b01a-5a03-4633-ba5f-a239849d2534"/>
    <xsd:import namespace="22768069-34a1-464c-b2ab-d6bb1e7cb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2b01a-5a03-4633-ba5f-a239849d2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7cfbdd-c073-4137-8a9a-77b8a14ee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68069-34a1-464c-b2ab-d6bb1e7cb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978c4-4d5b-44c8-aa7d-6f5dfc9c6702}" ma:internalName="TaxCatchAll" ma:showField="CatchAllData" ma:web="22768069-34a1-464c-b2ab-d6bb1e7cb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1D409-0856-4FFA-8651-D5A59A9B4B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42104-5E3F-492A-AEB0-71E199EBECD8}">
  <ds:schemaRefs>
    <ds:schemaRef ds:uri="http://purl.org/dc/dcmitype/"/>
    <ds:schemaRef ds:uri="http://www.w3.org/XML/1998/namespace"/>
    <ds:schemaRef ds:uri="6cb2b01a-5a03-4633-ba5f-a239849d25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2768069-34a1-464c-b2ab-d6bb1e7cb551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617052-01F3-4F7E-85FB-7849DCDAA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Cano</dc:creator>
  <cp:keywords/>
  <dc:description/>
  <cp:lastModifiedBy>Diego Cano</cp:lastModifiedBy>
  <cp:revision/>
  <dcterms:created xsi:type="dcterms:W3CDTF">2022-11-16T21:31:44Z</dcterms:created>
  <dcterms:modified xsi:type="dcterms:W3CDTF">2026-01-13T14:59:47Z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83f31cc2-f972-4713-a433-5c53db5f53cf</vt:lpwstr>
  </property>
  <property fmtid="{D5CDD505-2E9C-101B-9397-08002B2CF9AE}" pid="3" name="ContentTypeId">
    <vt:lpwstr>0x0101000CE3A6119B54BC41B8FB69222BD90BA0</vt:lpwstr>
  </property>
  <property fmtid="{D5CDD505-2E9C-101B-9397-08002B2CF9AE}" pid="4" name="CLASSIFICATION">
    <vt:lpwstr>INTERNAL</vt:lpwstr>
  </property>
  <property fmtid="{D5CDD505-2E9C-101B-9397-08002B2CF9AE}" pid="5" name="MARK">
    <vt:lpwstr>F</vt:lpwstr>
  </property>
  <property fmtid="{D5CDD505-2E9C-101B-9397-08002B2CF9AE}" pid="6" name="MediaServiceImageTags">
    <vt:lpwstr/>
  </property>
  <property fmtid="{D5CDD505-2E9C-101B-9397-08002B2CF9AE}" pid="7" name="KriptosClassAi">
    <vt:lpwstr>1-Internal Use</vt:lpwstr>
  </property>
</Properties>
</file>